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3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Hernán\CLAEH\CLAEH\Artículos\Cultura en Uruguay\Presupuestos en Cultura\"/>
    </mc:Choice>
  </mc:AlternateContent>
  <bookViews>
    <workbookView xWindow="0" yWindow="0" windowWidth="20490" windowHeight="7755"/>
  </bookViews>
  <sheets>
    <sheet name="Datos y Gráficos" sheetId="3" r:id="rId1"/>
    <sheet name="CulturasobrePresupuesto" sheetId="2" r:id="rId2"/>
    <sheet name="Asignación y Ejecución" sheetId="1" r:id="rId3"/>
  </sheets>
  <externalReferences>
    <externalReference r:id="rId4"/>
  </externalReferences>
  <definedNames>
    <definedName name="_xlnm._FilterDatabase" localSheetId="2" hidden="1">'Asignación y Ejecución'!$A$1:$B$64</definedName>
  </definedNames>
  <calcPr calcId="152511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24" i="2" l="1"/>
  <c r="T11" i="2" l="1"/>
  <c r="T12" i="2"/>
  <c r="T13" i="2"/>
  <c r="T14" i="2"/>
  <c r="S11" i="2"/>
  <c r="S12" i="2"/>
  <c r="S13" i="2"/>
  <c r="S14" i="2"/>
  <c r="R11" i="2"/>
  <c r="R12" i="2"/>
  <c r="R13" i="2"/>
  <c r="R14" i="2"/>
  <c r="Q11" i="2"/>
  <c r="Q12" i="2"/>
  <c r="Q13" i="2"/>
  <c r="Q14" i="2"/>
  <c r="P11" i="2"/>
  <c r="P12" i="2"/>
  <c r="P13" i="2"/>
  <c r="P14" i="2"/>
  <c r="O11" i="2"/>
  <c r="O12" i="2"/>
  <c r="O13" i="2"/>
  <c r="O14" i="2"/>
  <c r="N11" i="2"/>
  <c r="N12" i="2"/>
  <c r="N13" i="2"/>
  <c r="N14" i="2"/>
  <c r="M11" i="2"/>
  <c r="M12" i="2"/>
  <c r="M13" i="2"/>
  <c r="M14" i="2"/>
  <c r="L11" i="2"/>
  <c r="L12" i="2"/>
  <c r="L13" i="2"/>
  <c r="L14" i="2"/>
  <c r="K11" i="2"/>
  <c r="K12" i="2"/>
  <c r="K13" i="2"/>
  <c r="K14" i="2"/>
  <c r="J11" i="2"/>
  <c r="J12" i="2"/>
  <c r="J13" i="2"/>
  <c r="J14" i="2"/>
  <c r="I11" i="2"/>
  <c r="I12" i="2"/>
  <c r="I13" i="2"/>
  <c r="I14" i="2"/>
  <c r="H11" i="2"/>
  <c r="H12" i="2"/>
  <c r="H13" i="2"/>
  <c r="H14" i="2"/>
  <c r="G11" i="2"/>
  <c r="G12" i="2"/>
  <c r="G13" i="2"/>
  <c r="G14" i="2"/>
  <c r="F11" i="2"/>
  <c r="F12" i="2"/>
  <c r="F13" i="2"/>
  <c r="F14" i="2"/>
  <c r="E11" i="2"/>
  <c r="E12" i="2"/>
  <c r="E13" i="2"/>
  <c r="E14" i="2"/>
  <c r="T10" i="2"/>
  <c r="U10" i="2"/>
  <c r="S10" i="2"/>
  <c r="R10" i="2"/>
  <c r="Q10" i="2"/>
  <c r="P10" i="2"/>
  <c r="O10" i="2"/>
  <c r="N10" i="2"/>
  <c r="L10" i="2"/>
  <c r="M10" i="2"/>
  <c r="K10" i="2"/>
  <c r="J10" i="2"/>
  <c r="I10" i="2"/>
  <c r="H10" i="2"/>
  <c r="B8" i="2"/>
  <c r="D11" i="2"/>
  <c r="D12" i="2"/>
  <c r="D13" i="2"/>
  <c r="D14" i="2"/>
  <c r="C11" i="2"/>
  <c r="C12" i="2"/>
  <c r="C13" i="2"/>
  <c r="C14" i="2"/>
  <c r="B13" i="2"/>
  <c r="B14" i="2"/>
  <c r="B11" i="2"/>
  <c r="B12" i="2"/>
  <c r="G10" i="2"/>
  <c r="F10" i="2" l="1"/>
  <c r="B10" i="2"/>
  <c r="E10" i="2"/>
  <c r="D10" i="2"/>
  <c r="C10" i="2"/>
  <c r="B47" i="3" l="1"/>
  <c r="D47" i="3"/>
  <c r="E47" i="3"/>
  <c r="F47" i="3"/>
  <c r="G47" i="3"/>
  <c r="H47" i="3"/>
  <c r="I47" i="3"/>
  <c r="J47" i="3"/>
  <c r="B48" i="3"/>
  <c r="D48" i="3"/>
  <c r="E48" i="3"/>
  <c r="F48" i="3"/>
  <c r="G48" i="3"/>
  <c r="H48" i="3"/>
  <c r="I48" i="3"/>
  <c r="J48" i="3"/>
  <c r="B49" i="3"/>
  <c r="D49" i="3"/>
  <c r="E49" i="3"/>
  <c r="F49" i="3"/>
  <c r="G49" i="3"/>
  <c r="H49" i="3"/>
  <c r="I49" i="3"/>
  <c r="J49" i="3"/>
  <c r="B50" i="3"/>
  <c r="D50" i="3"/>
  <c r="E50" i="3"/>
  <c r="F50" i="3"/>
  <c r="G50" i="3"/>
  <c r="H50" i="3"/>
  <c r="I50" i="3"/>
  <c r="J50" i="3"/>
  <c r="B51" i="3"/>
  <c r="D51" i="3"/>
  <c r="E51" i="3"/>
  <c r="F51" i="3"/>
  <c r="G51" i="3"/>
  <c r="H51" i="3"/>
  <c r="I51" i="3"/>
  <c r="J51" i="3"/>
  <c r="K51" i="3"/>
  <c r="B52" i="3"/>
  <c r="D52" i="3"/>
  <c r="D65" i="3" s="1"/>
  <c r="E52" i="3"/>
  <c r="E65" i="3" s="1"/>
  <c r="F52" i="3"/>
  <c r="G52" i="3"/>
  <c r="G65" i="3" s="1"/>
  <c r="H52" i="3"/>
  <c r="H65" i="3" s="1"/>
  <c r="I52" i="3"/>
  <c r="I65" i="3" s="1"/>
  <c r="J52" i="3"/>
  <c r="K52" i="3"/>
  <c r="K65" i="3" s="1"/>
  <c r="B53" i="3"/>
  <c r="D53" i="3"/>
  <c r="E53" i="3"/>
  <c r="F53" i="3"/>
  <c r="G53" i="3"/>
  <c r="H53" i="3"/>
  <c r="I53" i="3"/>
  <c r="J53" i="3"/>
  <c r="K53" i="3"/>
  <c r="B54" i="3"/>
  <c r="D54" i="3"/>
  <c r="E54" i="3"/>
  <c r="F54" i="3"/>
  <c r="G54" i="3"/>
  <c r="H54" i="3"/>
  <c r="I54" i="3"/>
  <c r="J54" i="3"/>
  <c r="K54" i="3"/>
  <c r="B55" i="3"/>
  <c r="D55" i="3"/>
  <c r="E55" i="3"/>
  <c r="F55" i="3"/>
  <c r="G55" i="3"/>
  <c r="H55" i="3"/>
  <c r="I55" i="3"/>
  <c r="J55" i="3"/>
  <c r="K55" i="3"/>
  <c r="B56" i="3"/>
  <c r="C56" i="3"/>
  <c r="C65" i="3" s="1"/>
  <c r="D56" i="3"/>
  <c r="E56" i="3"/>
  <c r="F56" i="3"/>
  <c r="G56" i="3"/>
  <c r="H56" i="3"/>
  <c r="I56" i="3"/>
  <c r="J56" i="3"/>
  <c r="K56" i="3"/>
  <c r="B57" i="3"/>
  <c r="C57" i="3"/>
  <c r="D57" i="3"/>
  <c r="E57" i="3"/>
  <c r="F57" i="3"/>
  <c r="G57" i="3"/>
  <c r="H57" i="3"/>
  <c r="I57" i="3"/>
  <c r="J57" i="3"/>
  <c r="K57" i="3"/>
  <c r="B58" i="3"/>
  <c r="C58" i="3"/>
  <c r="D58" i="3"/>
  <c r="E58" i="3"/>
  <c r="F58" i="3"/>
  <c r="G58" i="3"/>
  <c r="H58" i="3"/>
  <c r="I58" i="3"/>
  <c r="J58" i="3"/>
  <c r="K58" i="3"/>
  <c r="B59" i="3"/>
  <c r="C59" i="3"/>
  <c r="D59" i="3"/>
  <c r="F59" i="3"/>
  <c r="G59" i="3"/>
  <c r="I59" i="3"/>
  <c r="J59" i="3"/>
  <c r="K59" i="3"/>
  <c r="B60" i="3"/>
  <c r="C60" i="3"/>
  <c r="D60" i="3"/>
  <c r="F60" i="3"/>
  <c r="G60" i="3"/>
  <c r="I60" i="3"/>
  <c r="J60" i="3"/>
  <c r="K60" i="3"/>
  <c r="B61" i="3"/>
  <c r="C61" i="3"/>
  <c r="D61" i="3"/>
  <c r="F61" i="3"/>
  <c r="G61" i="3"/>
  <c r="I61" i="3"/>
  <c r="J61" i="3"/>
  <c r="K61" i="3"/>
  <c r="B62" i="3"/>
  <c r="C62" i="3"/>
  <c r="D62" i="3"/>
  <c r="F62" i="3"/>
  <c r="G62" i="3"/>
  <c r="I62" i="3"/>
  <c r="J62" i="3"/>
  <c r="K62" i="3"/>
  <c r="B63" i="3"/>
  <c r="C63" i="3"/>
  <c r="D63" i="3"/>
  <c r="F63" i="3"/>
  <c r="G63" i="3"/>
  <c r="I63" i="3"/>
  <c r="J63" i="3"/>
  <c r="K63" i="3"/>
  <c r="B64" i="3"/>
  <c r="C64" i="3"/>
  <c r="D64" i="3"/>
  <c r="F64" i="3"/>
  <c r="G64" i="3"/>
  <c r="I64" i="3"/>
  <c r="J64" i="3"/>
  <c r="K64" i="3"/>
  <c r="B65" i="3"/>
  <c r="F65" i="3"/>
  <c r="J65" i="3"/>
  <c r="E189" i="3"/>
  <c r="F189" i="3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B20" i="2"/>
  <c r="C20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S24" i="2"/>
  <c r="B24" i="2"/>
  <c r="C24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</calcChain>
</file>

<file path=xl/sharedStrings.xml><?xml version="1.0" encoding="utf-8"?>
<sst xmlns="http://schemas.openxmlformats.org/spreadsheetml/2006/main" count="101" uniqueCount="100">
  <si>
    <t>UE</t>
  </si>
  <si>
    <t>Tipo Gasto</t>
  </si>
  <si>
    <t>CRV99</t>
  </si>
  <si>
    <t>Ejec99</t>
  </si>
  <si>
    <t>CRV00</t>
  </si>
  <si>
    <t>Ejec00</t>
  </si>
  <si>
    <t>CRV01</t>
  </si>
  <si>
    <t>Ejec01</t>
  </si>
  <si>
    <t>CRV02</t>
  </si>
  <si>
    <t>Ejec02</t>
  </si>
  <si>
    <t>CRV03</t>
  </si>
  <si>
    <t>Ejec03</t>
  </si>
  <si>
    <t>CRV04</t>
  </si>
  <si>
    <t>Ejec04</t>
  </si>
  <si>
    <t>CRV05</t>
  </si>
  <si>
    <t>Ejec05</t>
  </si>
  <si>
    <t>CRV06</t>
  </si>
  <si>
    <t>Ejec06</t>
  </si>
  <si>
    <t>CRV07</t>
  </si>
  <si>
    <t>Ejec07</t>
  </si>
  <si>
    <t>CRV08</t>
  </si>
  <si>
    <t>Ejec08</t>
  </si>
  <si>
    <t>CRV09</t>
  </si>
  <si>
    <t>Ejec09</t>
  </si>
  <si>
    <t>CRV10</t>
  </si>
  <si>
    <t>Ejec10</t>
  </si>
  <si>
    <t>CRV11</t>
  </si>
  <si>
    <t>Ejec11</t>
  </si>
  <si>
    <t>CRV12</t>
  </si>
  <si>
    <t>Ejec12</t>
  </si>
  <si>
    <t>CRV13</t>
  </si>
  <si>
    <t>Ejec13</t>
  </si>
  <si>
    <t>CRV14</t>
  </si>
  <si>
    <t>Ejec14</t>
  </si>
  <si>
    <t>CRV15</t>
  </si>
  <si>
    <t>Ejec15</t>
  </si>
  <si>
    <t>CRV16</t>
  </si>
  <si>
    <t>Ejec16</t>
  </si>
  <si>
    <t>CRV17</t>
  </si>
  <si>
    <t>CVR18</t>
  </si>
  <si>
    <t>Presupuesto en Cultura / PIB</t>
  </si>
  <si>
    <t>PIB*1000 $corrientes</t>
  </si>
  <si>
    <t>Presupuesto en Cultura / Total Presupuesto</t>
  </si>
  <si>
    <t>Presupuesto Nacional Total</t>
  </si>
  <si>
    <t>Total Personal Presup. Nacional</t>
  </si>
  <si>
    <t>Total Inversión Presup. Nacional</t>
  </si>
  <si>
    <t>Total funcionamiento Presup. Nacional</t>
  </si>
  <si>
    <t>% Presupuesto Cultura/Presupuesto MEC</t>
  </si>
  <si>
    <t>Total Presupesto MEC</t>
  </si>
  <si>
    <t>Total Presupuesto en Cultura</t>
  </si>
  <si>
    <t>Total Personal Cultura</t>
  </si>
  <si>
    <t>Total Inversión Cultura</t>
  </si>
  <si>
    <t>Total funcionamiento cultura</t>
  </si>
  <si>
    <t>Suma de CVR18</t>
  </si>
  <si>
    <t>Suma de CRV17</t>
  </si>
  <si>
    <t>Suma de Ejec16</t>
  </si>
  <si>
    <t>Suma de CRV16</t>
  </si>
  <si>
    <t>Suma de Ejec15</t>
  </si>
  <si>
    <t>Suma de CRV15</t>
  </si>
  <si>
    <t>Suma de Ejec14</t>
  </si>
  <si>
    <t>Suma de CRV14</t>
  </si>
  <si>
    <t>Suma de Ejec13</t>
  </si>
  <si>
    <t>Suma de CRV13</t>
  </si>
  <si>
    <t>Suma de Ejec12</t>
  </si>
  <si>
    <t>Suma de CRV12</t>
  </si>
  <si>
    <t>Suma de Ejec11</t>
  </si>
  <si>
    <t>Suma de CRV11</t>
  </si>
  <si>
    <t>Suma de Ejec10</t>
  </si>
  <si>
    <t>Suma de CRV10</t>
  </si>
  <si>
    <t>Suma de Ejec09</t>
  </si>
  <si>
    <t>Suma de CRV09</t>
  </si>
  <si>
    <t>Suma de Ejec08</t>
  </si>
  <si>
    <t>Suma de CRV08</t>
  </si>
  <si>
    <t>Suma de Ejec07</t>
  </si>
  <si>
    <t>Suma de CRV07</t>
  </si>
  <si>
    <t>Suma de Ejec06</t>
  </si>
  <si>
    <t>Suma de CRV06</t>
  </si>
  <si>
    <t>Suma de Ejec05</t>
  </si>
  <si>
    <t>Suma de CRV05</t>
  </si>
  <si>
    <t>Suma de Ejec04</t>
  </si>
  <si>
    <t>Suma de CRV04</t>
  </si>
  <si>
    <t>Suma de Ejec03</t>
  </si>
  <si>
    <t>Suma de CRV03</t>
  </si>
  <si>
    <t>Suma de Ejec02</t>
  </si>
  <si>
    <t>Suma de CRV02</t>
  </si>
  <si>
    <t>Suma de Ejec01</t>
  </si>
  <si>
    <t>Suma de CRV01</t>
  </si>
  <si>
    <t>Suma de Ejec00</t>
  </si>
  <si>
    <t>Suma de CRV00</t>
  </si>
  <si>
    <t>Suma de Ejec99</t>
  </si>
  <si>
    <t>Suma de CRV99</t>
  </si>
  <si>
    <t>Total general</t>
  </si>
  <si>
    <t>Valores</t>
  </si>
  <si>
    <t>Etiquetas de columna</t>
  </si>
  <si>
    <t>(Todas)</t>
  </si>
  <si>
    <t>funcionamiento pesos constantes</t>
  </si>
  <si>
    <t>inversión pesos constantes</t>
  </si>
  <si>
    <t>personal pesos constantes</t>
  </si>
  <si>
    <t>total cultura pesos constantes</t>
  </si>
  <si>
    <t>total mec pesos constantes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</si>
</sst>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_-* #,##0_-;\-* #,##0_-;_-* &quot;-&quot;??_-;_-@_-"/>
    <numFmt numFmtId="165" formatCode="_(* #,##0_);_(* \(#,##0\);_(* &quot;-&quot;??_);_(@_)"/>
    <numFmt numFmtId="166" formatCode="0.000%"/>
    <numFmt numFmtId="167" formatCode="0.0%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indexed="62"/>
      <name val="Le Monde Sans Std"/>
      <family val="3"/>
    </font>
    <font>
      <sz val="11"/>
      <color rgb="FF1C267D"/>
      <name val="Arial Narrow"/>
      <family val="2"/>
    </font>
    <font>
      <sz val="10"/>
      <color theme="1"/>
      <name val="Arial Narrow"/>
      <family val="2"/>
    </font>
    <font>
      <b/>
      <sz val="11"/>
      <color rgb="FF1C267D"/>
      <name val="Arial Narrow"/>
      <family val="2"/>
    </font>
    <font>
      <i/>
      <sz val="10"/>
      <color rgb="FF1C267D"/>
      <name val="Arial Narrow"/>
      <family val="2"/>
    </font>
    <font>
      <sz val="10"/>
      <color rgb="FF1C267D"/>
      <name val="Arial Narrow"/>
      <family val="2"/>
    </font>
    <font>
      <b/>
      <sz val="14"/>
      <color theme="0"/>
      <name val="Arial Narrow"/>
      <family val="2"/>
    </font>
    <font>
      <b/>
      <sz val="11"/>
      <color theme="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CE6F0"/>
        <bgColor indexed="64"/>
      </patternFill>
    </fill>
    <fill>
      <patternFill patternType="solid">
        <fgColor rgb="FF1C267D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rgb="FFABABAB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medium">
        <color indexed="62"/>
      </top>
      <bottom style="medium">
        <color indexed="62"/>
      </bottom>
      <diagonal/>
    </border>
    <border>
      <left/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medium">
        <color rgb="FF1C267D"/>
      </top>
      <bottom style="medium">
        <color rgb="FF1C267D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6" borderId="0"/>
    <xf numFmtId="0" fontId="6" fillId="0" borderId="0"/>
    <xf numFmtId="0" fontId="7" fillId="0" borderId="8"/>
    <xf numFmtId="0" fontId="8" fillId="0" borderId="0" applyAlignment="0">
      <alignment horizontal="left" vertical="top" wrapText="1"/>
    </xf>
    <xf numFmtId="0" fontId="9" fillId="0" borderId="0">
      <alignment horizontal="left" indent="1"/>
    </xf>
    <xf numFmtId="0" fontId="10" fillId="7" borderId="0">
      <alignment horizontal="center" vertical="center"/>
    </xf>
    <xf numFmtId="17" fontId="11" fillId="7" borderId="0"/>
    <xf numFmtId="0" fontId="7" fillId="6" borderId="0">
      <alignment horizontal="left"/>
    </xf>
  </cellStyleXfs>
  <cellXfs count="31">
    <xf numFmtId="0" fontId="0" fillId="0" borderId="0" xfId="0"/>
    <xf numFmtId="0" fontId="3" fillId="0" borderId="0" xfId="0" applyFont="1" applyAlignment="1">
      <alignment horizontal="right"/>
    </xf>
    <xf numFmtId="1" fontId="0" fillId="0" borderId="0" xfId="0" applyNumberFormat="1"/>
    <xf numFmtId="164" fontId="0" fillId="0" borderId="0" xfId="1" applyNumberFormat="1" applyFont="1"/>
    <xf numFmtId="164" fontId="0" fillId="0" borderId="1" xfId="1" applyNumberFormat="1" applyFont="1" applyBorder="1"/>
    <xf numFmtId="164" fontId="0" fillId="0" borderId="2" xfId="1" applyNumberFormat="1" applyFont="1" applyBorder="1"/>
    <xf numFmtId="165" fontId="0" fillId="0" borderId="1" xfId="0" applyNumberFormat="1" applyBorder="1"/>
    <xf numFmtId="165" fontId="0" fillId="0" borderId="0" xfId="0" applyNumberFormat="1"/>
    <xf numFmtId="0" fontId="0" fillId="0" borderId="0" xfId="0" applyAlignment="1">
      <alignment wrapText="1"/>
    </xf>
    <xf numFmtId="166" fontId="0" fillId="0" borderId="0" xfId="2" applyNumberFormat="1" applyFont="1" applyAlignment="1">
      <alignment wrapText="1"/>
    </xf>
    <xf numFmtId="3" fontId="4" fillId="2" borderId="3" xfId="0" applyNumberFormat="1" applyFont="1" applyFill="1" applyBorder="1" applyAlignment="1">
      <alignment horizontal="right" vertical="center"/>
    </xf>
    <xf numFmtId="1" fontId="0" fillId="0" borderId="0" xfId="0" applyNumberFormat="1" applyAlignment="1">
      <alignment wrapText="1"/>
    </xf>
    <xf numFmtId="10" fontId="0" fillId="0" borderId="0" xfId="2" applyNumberFormat="1" applyFont="1" applyAlignment="1">
      <alignment wrapText="1"/>
    </xf>
    <xf numFmtId="165" fontId="0" fillId="0" borderId="4" xfId="0" applyNumberFormat="1" applyBorder="1"/>
    <xf numFmtId="165" fontId="0" fillId="0" borderId="5" xfId="0" applyNumberFormat="1" applyBorder="1"/>
    <xf numFmtId="165" fontId="0" fillId="0" borderId="6" xfId="0" applyNumberFormat="1" applyBorder="1" applyAlignment="1">
      <alignment wrapText="1"/>
    </xf>
    <xf numFmtId="9" fontId="0" fillId="0" borderId="0" xfId="2" applyFont="1" applyAlignment="1">
      <alignment wrapText="1"/>
    </xf>
    <xf numFmtId="0" fontId="2" fillId="3" borderId="0" xfId="0" applyNumberFormat="1" applyFont="1" applyFill="1" applyBorder="1" applyAlignment="1">
      <alignment wrapText="1"/>
    </xf>
    <xf numFmtId="164" fontId="2" fillId="3" borderId="7" xfId="0" applyNumberFormat="1" applyFont="1" applyFill="1" applyBorder="1"/>
    <xf numFmtId="0" fontId="2" fillId="4" borderId="0" xfId="0" applyFont="1" applyFill="1" applyAlignment="1">
      <alignment wrapText="1"/>
    </xf>
    <xf numFmtId="9" fontId="0" fillId="0" borderId="0" xfId="2" applyFont="1"/>
    <xf numFmtId="167" fontId="0" fillId="0" borderId="0" xfId="2" applyNumberFormat="1" applyFont="1"/>
    <xf numFmtId="9" fontId="0" fillId="0" borderId="0" xfId="2" applyNumberFormat="1" applyFont="1"/>
    <xf numFmtId="164" fontId="0" fillId="0" borderId="0" xfId="0" applyNumberFormat="1"/>
    <xf numFmtId="0" fontId="0" fillId="0" borderId="0" xfId="0" applyAlignment="1">
      <alignment horizontal="left"/>
    </xf>
    <xf numFmtId="0" fontId="0" fillId="0" borderId="0" xfId="0" pivotButton="1"/>
    <xf numFmtId="2" fontId="0" fillId="0" borderId="0" xfId="2" applyNumberFormat="1" applyFont="1" applyAlignment="1">
      <alignment wrapText="1"/>
    </xf>
    <xf numFmtId="43" fontId="0" fillId="0" borderId="0" xfId="1" applyFont="1" applyAlignment="1">
      <alignment wrapText="1"/>
    </xf>
    <xf numFmtId="164" fontId="0" fillId="0" borderId="0" xfId="1" applyNumberFormat="1" applyFont="1" applyAlignment="1">
      <alignment wrapText="1"/>
    </xf>
    <xf numFmtId="164" fontId="0" fillId="5" borderId="0" xfId="1" applyNumberFormat="1" applyFont="1" applyFill="1" applyAlignment="1">
      <alignment wrapText="1"/>
    </xf>
    <xf numFmtId="10" fontId="0" fillId="0" borderId="0" xfId="0" applyNumberFormat="1" applyAlignment="1">
      <alignment wrapText="1"/>
    </xf>
  </cellXfs>
  <cellStyles count="11">
    <cellStyle name="datos principales" xfId="3"/>
    <cellStyle name="datos secundarios" xfId="4"/>
    <cellStyle name="linea de totales" xfId="5"/>
    <cellStyle name="Millares" xfId="1" builtinId="3"/>
    <cellStyle name="Normal" xfId="0" builtinId="0"/>
    <cellStyle name="Notas al pie" xfId="6"/>
    <cellStyle name="Porcentaje" xfId="2" builtinId="5"/>
    <cellStyle name="subtitulos de las filas" xfId="7"/>
    <cellStyle name="titulo del informe" xfId="8"/>
    <cellStyle name="titulos de las columnas" xfId="9"/>
    <cellStyle name="titulos de las filas" xfId="10"/>
  </cellStyles>
  <dxfs count="2">
    <dxf>
      <numFmt numFmtId="164" formatCode="_-* #,##0_-;\-* #,##0_-;_-* &quot;-&quot;??_-;_-@_-"/>
    </dxf>
    <dxf>
      <numFmt numFmtId="164" formatCode="_-* #,##0_-;\-* #,##0_-;_-* &quot;-&quot;??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lang="es-UY" sz="16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+mn-lt"/>
                <a:ea typeface="+mn-ea"/>
                <a:cs typeface="+mn-cs"/>
              </a:defRPr>
            </a:pPr>
            <a:r>
              <a:rPr lang="es-UY" sz="16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+mn-lt"/>
                <a:ea typeface="+mn-ea"/>
                <a:cs typeface="+mn-cs"/>
              </a:rPr>
              <a:t>Gráfico 5: La Asignación Presupuestal a cada Unidad Ejecutora en relación al total de Asignación a Cultura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lang="es-UY" sz="16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+mn-lt"/>
              <a:ea typeface="+mn-ea"/>
              <a:cs typeface="+mn-cs"/>
            </a:defRPr>
          </a:pPr>
          <a:endParaRPr lang="es-UY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'Datos y Gráficos'!$B$70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'Datos y Gráficos'!$A$71:$A$91</c:f>
              <c:numCache>
                <c:formatCode>General</c:formatCode>
                <c:ptCount val="21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Gráficos'!$B$71:$B$91</c:f>
              <c:numCache>
                <c:formatCode>0.0%</c:formatCode>
                <c:ptCount val="21"/>
                <c:pt idx="0">
                  <c:v>0.50318994948404705</c:v>
                </c:pt>
                <c:pt idx="1">
                  <c:v>0.49418990519050798</c:v>
                </c:pt>
                <c:pt idx="2">
                  <c:v>0.33668932598331264</c:v>
                </c:pt>
                <c:pt idx="3">
                  <c:v>0.36236295263856838</c:v>
                </c:pt>
                <c:pt idx="4">
                  <c:v>0.37869201305011818</c:v>
                </c:pt>
                <c:pt idx="5">
                  <c:v>0.33956162576229471</c:v>
                </c:pt>
                <c:pt idx="6">
                  <c:v>0.37374553101640734</c:v>
                </c:pt>
                <c:pt idx="7">
                  <c:v>0.37310640585533233</c:v>
                </c:pt>
                <c:pt idx="8">
                  <c:v>0.42823127746314743</c:v>
                </c:pt>
                <c:pt idx="9">
                  <c:v>0.30638595319451722</c:v>
                </c:pt>
                <c:pt idx="10">
                  <c:v>0.34899641389595348</c:v>
                </c:pt>
                <c:pt idx="11">
                  <c:v>0.36950317482252232</c:v>
                </c:pt>
                <c:pt idx="12">
                  <c:v>0.37721304521319426</c:v>
                </c:pt>
                <c:pt idx="13">
                  <c:v>0.39949262535597896</c:v>
                </c:pt>
                <c:pt idx="14">
                  <c:v>0.38439485574374926</c:v>
                </c:pt>
                <c:pt idx="15">
                  <c:v>0.39643583550048245</c:v>
                </c:pt>
                <c:pt idx="16">
                  <c:v>0.39650746189804065</c:v>
                </c:pt>
                <c:pt idx="17">
                  <c:v>0.29159447063666183</c:v>
                </c:pt>
                <c:pt idx="18">
                  <c:v>0.27519734015043618</c:v>
                </c:pt>
                <c:pt idx="19">
                  <c:v>0.27562418808416883</c:v>
                </c:pt>
                <c:pt idx="20">
                  <c:v>0.37055571754697209</c:v>
                </c:pt>
              </c:numCache>
            </c:numRef>
          </c:val>
        </c:ser>
        <c:ser>
          <c:idx val="1"/>
          <c:order val="1"/>
          <c:tx>
            <c:strRef>
              <c:f>'Datos y Gráficos'!$C$70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'Datos y Gráficos'!$A$71:$A$91</c:f>
              <c:numCache>
                <c:formatCode>General</c:formatCode>
                <c:ptCount val="21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Gráficos'!$C$71:$C$91</c:f>
              <c:numCache>
                <c:formatCode>0.0%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5.6216005096475237E-2</c:v>
                </c:pt>
                <c:pt idx="10">
                  <c:v>9.3726603881062964E-2</c:v>
                </c:pt>
                <c:pt idx="11">
                  <c:v>0.10180080869130023</c:v>
                </c:pt>
                <c:pt idx="12">
                  <c:v>9.7931714375602982E-2</c:v>
                </c:pt>
                <c:pt idx="13">
                  <c:v>9.0540304201932376E-2</c:v>
                </c:pt>
                <c:pt idx="14">
                  <c:v>9.5115333470792721E-2</c:v>
                </c:pt>
                <c:pt idx="15">
                  <c:v>9.0951870580502969E-2</c:v>
                </c:pt>
                <c:pt idx="16">
                  <c:v>9.4272665595824839E-2</c:v>
                </c:pt>
                <c:pt idx="17">
                  <c:v>0.11420501864775576</c:v>
                </c:pt>
                <c:pt idx="18">
                  <c:v>0.12222552531568193</c:v>
                </c:pt>
                <c:pt idx="19">
                  <c:v>0.12628402388418392</c:v>
                </c:pt>
                <c:pt idx="20">
                  <c:v>9.8479079431010544E-2</c:v>
                </c:pt>
              </c:numCache>
            </c:numRef>
          </c:val>
        </c:ser>
        <c:ser>
          <c:idx val="2"/>
          <c:order val="2"/>
          <c:tx>
            <c:strRef>
              <c:f>'Datos y Gráficos'!$D$70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'Datos y Gráficos'!$A$71:$A$91</c:f>
              <c:numCache>
                <c:formatCode>General</c:formatCode>
                <c:ptCount val="21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Gráficos'!$D$71:$D$91</c:f>
              <c:numCache>
                <c:formatCode>0.0%</c:formatCode>
                <c:ptCount val="21"/>
                <c:pt idx="0">
                  <c:v>1.0570995799765226E-2</c:v>
                </c:pt>
                <c:pt idx="1">
                  <c:v>1.0788998149270701E-2</c:v>
                </c:pt>
                <c:pt idx="2">
                  <c:v>1.3784636666332476E-2</c:v>
                </c:pt>
                <c:pt idx="3">
                  <c:v>1.4126152962398894E-2</c:v>
                </c:pt>
                <c:pt idx="4">
                  <c:v>1.7114396489242904E-2</c:v>
                </c:pt>
                <c:pt idx="5">
                  <c:v>1.5097017164895924E-2</c:v>
                </c:pt>
                <c:pt idx="6">
                  <c:v>1.7054907819929504E-2</c:v>
                </c:pt>
                <c:pt idx="7">
                  <c:v>1.8569802851461842E-2</c:v>
                </c:pt>
                <c:pt idx="8">
                  <c:v>1.4766061880021802E-2</c:v>
                </c:pt>
                <c:pt idx="9">
                  <c:v>9.803355368535575E-3</c:v>
                </c:pt>
                <c:pt idx="10">
                  <c:v>1.2840394131146619E-2</c:v>
                </c:pt>
                <c:pt idx="11">
                  <c:v>1.3063562547213766E-2</c:v>
                </c:pt>
                <c:pt idx="12">
                  <c:v>1.2075852775048782E-2</c:v>
                </c:pt>
                <c:pt idx="13">
                  <c:v>1.1633635550839764E-2</c:v>
                </c:pt>
                <c:pt idx="14">
                  <c:v>1.2530866059355012E-2</c:v>
                </c:pt>
                <c:pt idx="15">
                  <c:v>1.3072354237160475E-2</c:v>
                </c:pt>
                <c:pt idx="16">
                  <c:v>1.0657911300490031E-2</c:v>
                </c:pt>
                <c:pt idx="17">
                  <c:v>7.4789315759382375E-3</c:v>
                </c:pt>
                <c:pt idx="18">
                  <c:v>7.2400938214438144E-3</c:v>
                </c:pt>
                <c:pt idx="19">
                  <c:v>7.565330902126367E-3</c:v>
                </c:pt>
                <c:pt idx="20">
                  <c:v>1.2491762902630887E-2</c:v>
                </c:pt>
              </c:numCache>
            </c:numRef>
          </c:val>
        </c:ser>
        <c:ser>
          <c:idx val="3"/>
          <c:order val="3"/>
          <c:tx>
            <c:strRef>
              <c:f>'Datos y Gráficos'!$E$70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'Datos y Gráficos'!$A$71:$A$91</c:f>
              <c:numCache>
                <c:formatCode>General</c:formatCode>
                <c:ptCount val="21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Gráficos'!$E$71:$E$91</c:f>
              <c:numCache>
                <c:formatCode>0.0%</c:formatCode>
                <c:ptCount val="21"/>
                <c:pt idx="0">
                  <c:v>5.5741655262234475E-3</c:v>
                </c:pt>
                <c:pt idx="1">
                  <c:v>5.526123882179425E-3</c:v>
                </c:pt>
                <c:pt idx="2">
                  <c:v>6.2864356793226484E-3</c:v>
                </c:pt>
                <c:pt idx="3">
                  <c:v>1.9016279973768424E-2</c:v>
                </c:pt>
                <c:pt idx="4">
                  <c:v>2.2169552135813397E-2</c:v>
                </c:pt>
                <c:pt idx="5">
                  <c:v>2.0432935658103165E-2</c:v>
                </c:pt>
                <c:pt idx="6">
                  <c:v>1.0354014577456922E-2</c:v>
                </c:pt>
                <c:pt idx="7">
                  <c:v>1.1631477644329785E-2</c:v>
                </c:pt>
                <c:pt idx="8">
                  <c:v>8.9650217607905106E-3</c:v>
                </c:pt>
                <c:pt idx="9">
                  <c:v>6.203396415201656E-3</c:v>
                </c:pt>
                <c:pt idx="10">
                  <c:v>7.0217110505324861E-3</c:v>
                </c:pt>
                <c:pt idx="11">
                  <c:v>7.2596992996202892E-3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1.0870067800278512E-2</c:v>
                </c:pt>
              </c:numCache>
            </c:numRef>
          </c:val>
        </c:ser>
        <c:ser>
          <c:idx val="4"/>
          <c:order val="4"/>
          <c:tx>
            <c:strRef>
              <c:f>'Datos y Gráficos'!$F$70</c:f>
              <c:strCache>
                <c:ptCount val="1"/>
                <c:pt idx="0">
                  <c:v>7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'Datos y Gráficos'!$A$71:$A$91</c:f>
              <c:numCache>
                <c:formatCode>General</c:formatCode>
                <c:ptCount val="21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Gráficos'!$F$71:$F$91</c:f>
              <c:numCache>
                <c:formatCode>0.0%</c:formatCode>
                <c:ptCount val="21"/>
                <c:pt idx="0">
                  <c:v>3.4317942425148962E-2</c:v>
                </c:pt>
                <c:pt idx="1">
                  <c:v>2.9949124540526312E-2</c:v>
                </c:pt>
                <c:pt idx="2">
                  <c:v>3.3527754061443635E-2</c:v>
                </c:pt>
                <c:pt idx="3">
                  <c:v>4.3910121030311645E-2</c:v>
                </c:pt>
                <c:pt idx="4">
                  <c:v>5.5651958752692132E-2</c:v>
                </c:pt>
                <c:pt idx="5">
                  <c:v>5.2326635976392151E-2</c:v>
                </c:pt>
                <c:pt idx="6">
                  <c:v>6.2115151156342412E-2</c:v>
                </c:pt>
                <c:pt idx="7">
                  <c:v>5.7843874129993901E-2</c:v>
                </c:pt>
                <c:pt idx="8">
                  <c:v>5.1385476925998222E-2</c:v>
                </c:pt>
                <c:pt idx="9">
                  <c:v>3.2628462925317403E-2</c:v>
                </c:pt>
                <c:pt idx="10">
                  <c:v>3.7983872915290283E-2</c:v>
                </c:pt>
                <c:pt idx="11">
                  <c:v>3.9862150609474331E-2</c:v>
                </c:pt>
                <c:pt idx="12">
                  <c:v>3.2680429280769953E-2</c:v>
                </c:pt>
                <c:pt idx="13">
                  <c:v>3.6626102239383625E-2</c:v>
                </c:pt>
                <c:pt idx="14">
                  <c:v>3.0138052362220318E-2</c:v>
                </c:pt>
                <c:pt idx="15">
                  <c:v>2.8569223245727412E-2</c:v>
                </c:pt>
                <c:pt idx="16">
                  <c:v>2.9044694884480613E-2</c:v>
                </c:pt>
                <c:pt idx="17">
                  <c:v>3.1931035061075141E-2</c:v>
                </c:pt>
                <c:pt idx="18">
                  <c:v>3.0849959871403917E-2</c:v>
                </c:pt>
                <c:pt idx="19">
                  <c:v>3.2991495819175563E-2</c:v>
                </c:pt>
                <c:pt idx="20">
                  <c:v>3.9216675910658402E-2</c:v>
                </c:pt>
              </c:numCache>
            </c:numRef>
          </c:val>
        </c:ser>
        <c:ser>
          <c:idx val="5"/>
          <c:order val="5"/>
          <c:tx>
            <c:strRef>
              <c:f>'Datos y Gráficos'!$G$70</c:f>
              <c:strCache>
                <c:ptCount val="1"/>
                <c:pt idx="0">
                  <c:v>8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'Datos y Gráficos'!$A$71:$A$91</c:f>
              <c:numCache>
                <c:formatCode>General</c:formatCode>
                <c:ptCount val="21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Gráficos'!$G$71:$G$91</c:f>
              <c:numCache>
                <c:formatCode>0.0%</c:formatCode>
                <c:ptCount val="21"/>
                <c:pt idx="0">
                  <c:v>2.7988256527573897E-2</c:v>
                </c:pt>
                <c:pt idx="1">
                  <c:v>4.4952733599228035E-3</c:v>
                </c:pt>
                <c:pt idx="2">
                  <c:v>5.0861780874113208E-2</c:v>
                </c:pt>
                <c:pt idx="3">
                  <c:v>1.4559865877926232E-2</c:v>
                </c:pt>
                <c:pt idx="4">
                  <c:v>1.9930921410937986E-2</c:v>
                </c:pt>
                <c:pt idx="5">
                  <c:v>1.8235255274283685E-2</c:v>
                </c:pt>
                <c:pt idx="6">
                  <c:v>2.0384923341995764E-2</c:v>
                </c:pt>
                <c:pt idx="7">
                  <c:v>2.3506522184743864E-2</c:v>
                </c:pt>
                <c:pt idx="8">
                  <c:v>2.0453168557113759E-2</c:v>
                </c:pt>
                <c:pt idx="9">
                  <c:v>1.493245529165599E-2</c:v>
                </c:pt>
                <c:pt idx="10">
                  <c:v>1.6310406829402265E-2</c:v>
                </c:pt>
                <c:pt idx="11">
                  <c:v>1.7257700724372819E-2</c:v>
                </c:pt>
                <c:pt idx="12">
                  <c:v>1.6099694256515976E-2</c:v>
                </c:pt>
                <c:pt idx="13">
                  <c:v>1.6867668695210551E-2</c:v>
                </c:pt>
                <c:pt idx="14">
                  <c:v>1.7443476790130242E-2</c:v>
                </c:pt>
                <c:pt idx="15">
                  <c:v>1.9355650149642106E-2</c:v>
                </c:pt>
                <c:pt idx="16">
                  <c:v>1.9010499100114101E-2</c:v>
                </c:pt>
                <c:pt idx="17">
                  <c:v>2.0585236836094194E-2</c:v>
                </c:pt>
                <c:pt idx="18">
                  <c:v>2.0310082193313674E-2</c:v>
                </c:pt>
                <c:pt idx="19">
                  <c:v>2.0749245912474373E-2</c:v>
                </c:pt>
                <c:pt idx="20">
                  <c:v>1.9966904209376874E-2</c:v>
                </c:pt>
              </c:numCache>
            </c:numRef>
          </c:val>
        </c:ser>
        <c:ser>
          <c:idx val="6"/>
          <c:order val="6"/>
          <c:tx>
            <c:strRef>
              <c:f>'Datos y Gráficos'!$H$70</c:f>
              <c:strCache>
                <c:ptCount val="1"/>
                <c:pt idx="0">
                  <c:v>10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'Datos y Gráficos'!$A$71:$A$91</c:f>
              <c:numCache>
                <c:formatCode>General</c:formatCode>
                <c:ptCount val="21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Gráficos'!$H$71:$H$91</c:f>
              <c:numCache>
                <c:formatCode>0.0%</c:formatCode>
                <c:ptCount val="21"/>
                <c:pt idx="0">
                  <c:v>6.6135666906754053E-3</c:v>
                </c:pt>
                <c:pt idx="1">
                  <c:v>5.8132902736715269E-3</c:v>
                </c:pt>
                <c:pt idx="2">
                  <c:v>9.7956120665005867E-3</c:v>
                </c:pt>
                <c:pt idx="3">
                  <c:v>1.1594167221094288E-2</c:v>
                </c:pt>
                <c:pt idx="4">
                  <c:v>1.4614766072976262E-2</c:v>
                </c:pt>
                <c:pt idx="5">
                  <c:v>1.3218700139959631E-2</c:v>
                </c:pt>
                <c:pt idx="6">
                  <c:v>1.4825410991750127E-2</c:v>
                </c:pt>
                <c:pt idx="7">
                  <c:v>1.3822059318397908E-2</c:v>
                </c:pt>
                <c:pt idx="8">
                  <c:v>1.5084476473385768E-2</c:v>
                </c:pt>
                <c:pt idx="9">
                  <c:v>8.013210525897884E-3</c:v>
                </c:pt>
                <c:pt idx="10">
                  <c:v>8.8868599162507684E-3</c:v>
                </c:pt>
                <c:pt idx="11">
                  <c:v>4.1353803929071011E-3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1.0534791673622271E-2</c:v>
                </c:pt>
              </c:numCache>
            </c:numRef>
          </c:val>
        </c:ser>
        <c:ser>
          <c:idx val="7"/>
          <c:order val="7"/>
          <c:tx>
            <c:strRef>
              <c:f>'Datos y Gráficos'!$I$70</c:f>
              <c:strCache>
                <c:ptCount val="1"/>
                <c:pt idx="0">
                  <c:v>15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'Datos y Gráficos'!$A$71:$A$91</c:f>
              <c:numCache>
                <c:formatCode>General</c:formatCode>
                <c:ptCount val="21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Gráficos'!$I$71:$I$91</c:f>
              <c:numCache>
                <c:formatCode>0.0%</c:formatCode>
                <c:ptCount val="21"/>
                <c:pt idx="0">
                  <c:v>3.603610306290117E-2</c:v>
                </c:pt>
                <c:pt idx="1">
                  <c:v>3.3311975679517047E-2</c:v>
                </c:pt>
                <c:pt idx="2">
                  <c:v>4.1177235015471804E-2</c:v>
                </c:pt>
                <c:pt idx="3">
                  <c:v>4.932050981862679E-2</c:v>
                </c:pt>
                <c:pt idx="4">
                  <c:v>5.2460399487853616E-2</c:v>
                </c:pt>
                <c:pt idx="5">
                  <c:v>5.3649136690966416E-2</c:v>
                </c:pt>
                <c:pt idx="6">
                  <c:v>5.9826555590963212E-2</c:v>
                </c:pt>
                <c:pt idx="7">
                  <c:v>5.5812941164937215E-2</c:v>
                </c:pt>
                <c:pt idx="8">
                  <c:v>6.1079417077956562E-2</c:v>
                </c:pt>
                <c:pt idx="9">
                  <c:v>4.8099950617314161E-2</c:v>
                </c:pt>
                <c:pt idx="10">
                  <c:v>4.9149551882872802E-2</c:v>
                </c:pt>
                <c:pt idx="11">
                  <c:v>4.9516028976224861E-2</c:v>
                </c:pt>
                <c:pt idx="12">
                  <c:v>4.4990934227343751E-2</c:v>
                </c:pt>
                <c:pt idx="13">
                  <c:v>3.8665171532708396E-2</c:v>
                </c:pt>
                <c:pt idx="14">
                  <c:v>3.8374853465912497E-2</c:v>
                </c:pt>
                <c:pt idx="15">
                  <c:v>3.7858464416185386E-2</c:v>
                </c:pt>
                <c:pt idx="16">
                  <c:v>3.8971652396851117E-2</c:v>
                </c:pt>
                <c:pt idx="17">
                  <c:v>4.4085516185430614E-2</c:v>
                </c:pt>
                <c:pt idx="18">
                  <c:v>4.0956111291498239E-2</c:v>
                </c:pt>
                <c:pt idx="19">
                  <c:v>4.3560143605746969E-2</c:v>
                </c:pt>
                <c:pt idx="20">
                  <c:v>4.5845132609364139E-2</c:v>
                </c:pt>
              </c:numCache>
            </c:numRef>
          </c:val>
        </c:ser>
        <c:ser>
          <c:idx val="8"/>
          <c:order val="8"/>
          <c:tx>
            <c:strRef>
              <c:f>'Datos y Gráficos'!$J$70</c:f>
              <c:strCache>
                <c:ptCount val="1"/>
                <c:pt idx="0">
                  <c:v>16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'Datos y Gráficos'!$A$71:$A$91</c:f>
              <c:numCache>
                <c:formatCode>General</c:formatCode>
                <c:ptCount val="21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Gráficos'!$J$71:$J$91</c:f>
              <c:numCache>
                <c:formatCode>0.0%</c:formatCode>
                <c:ptCount val="21"/>
                <c:pt idx="0">
                  <c:v>0.37570902048366484</c:v>
                </c:pt>
                <c:pt idx="1">
                  <c:v>0.41592530892440421</c:v>
                </c:pt>
                <c:pt idx="2">
                  <c:v>0.50787721965350308</c:v>
                </c:pt>
                <c:pt idx="3">
                  <c:v>0.48510995047730532</c:v>
                </c:pt>
                <c:pt idx="4">
                  <c:v>0.39222213308031922</c:v>
                </c:pt>
                <c:pt idx="5">
                  <c:v>0.43798493302724506</c:v>
                </c:pt>
                <c:pt idx="6">
                  <c:v>0.35847665342286278</c:v>
                </c:pt>
                <c:pt idx="7">
                  <c:v>0.33821806832081414</c:v>
                </c:pt>
                <c:pt idx="8">
                  <c:v>0.31054712865728284</c:v>
                </c:pt>
                <c:pt idx="9">
                  <c:v>0.44203974737989865</c:v>
                </c:pt>
                <c:pt idx="10">
                  <c:v>0.3359167772440369</c:v>
                </c:pt>
                <c:pt idx="11">
                  <c:v>0.29862404536231862</c:v>
                </c:pt>
                <c:pt idx="12">
                  <c:v>0.32317468952707706</c:v>
                </c:pt>
                <c:pt idx="13">
                  <c:v>0.3074939967075066</c:v>
                </c:pt>
                <c:pt idx="14">
                  <c:v>0.32221547218774582</c:v>
                </c:pt>
                <c:pt idx="15">
                  <c:v>0.31674339799723211</c:v>
                </c:pt>
                <c:pt idx="16">
                  <c:v>0.31326222416646177</c:v>
                </c:pt>
                <c:pt idx="17">
                  <c:v>0.33183144940721759</c:v>
                </c:pt>
                <c:pt idx="18">
                  <c:v>0.32510157123981676</c:v>
                </c:pt>
                <c:pt idx="19">
                  <c:v>0.31586662704325236</c:v>
                </c:pt>
                <c:pt idx="20">
                  <c:v>0.36271702071549827</c:v>
                </c:pt>
              </c:numCache>
            </c:numRef>
          </c:val>
        </c:ser>
        <c:ser>
          <c:idx val="9"/>
          <c:order val="9"/>
          <c:tx>
            <c:strRef>
              <c:f>'Datos y Gráficos'!$K$70</c:f>
              <c:strCache>
                <c:ptCount val="1"/>
                <c:pt idx="0">
                  <c:v>24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'Datos y Gráficos'!$A$71:$A$91</c:f>
              <c:numCache>
                <c:formatCode>General</c:formatCode>
                <c:ptCount val="21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Gráficos'!$K$71:$K$91</c:f>
              <c:numCache>
                <c:formatCode>0.0%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4.7143859520046287E-2</c:v>
                </c:pt>
                <c:pt idx="5">
                  <c:v>4.9493760305859266E-2</c:v>
                </c:pt>
                <c:pt idx="6">
                  <c:v>8.3216852082291917E-2</c:v>
                </c:pt>
                <c:pt idx="7">
                  <c:v>0.10748884852998905</c:v>
                </c:pt>
                <c:pt idx="8">
                  <c:v>8.9487971204303088E-2</c:v>
                </c:pt>
                <c:pt idx="9">
                  <c:v>7.5677463185186256E-2</c:v>
                </c:pt>
                <c:pt idx="10">
                  <c:v>8.9167408253451472E-2</c:v>
                </c:pt>
                <c:pt idx="11">
                  <c:v>9.8977448574045626E-2</c:v>
                </c:pt>
                <c:pt idx="12">
                  <c:v>9.5833640344447246E-2</c:v>
                </c:pt>
                <c:pt idx="13">
                  <c:v>9.868049571643972E-2</c:v>
                </c:pt>
                <c:pt idx="14">
                  <c:v>9.9787089920094094E-2</c:v>
                </c:pt>
                <c:pt idx="15">
                  <c:v>9.7013203873067111E-2</c:v>
                </c:pt>
                <c:pt idx="16">
                  <c:v>9.827289065773688E-2</c:v>
                </c:pt>
                <c:pt idx="17">
                  <c:v>0.15828834164982661</c:v>
                </c:pt>
                <c:pt idx="18">
                  <c:v>0.17811931611640552</c:v>
                </c:pt>
                <c:pt idx="19">
                  <c:v>0.17735894474887159</c:v>
                </c:pt>
                <c:pt idx="20">
                  <c:v>0.10275047091762884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400223616"/>
        <c:axId val="-400223072"/>
      </c:barChart>
      <c:catAx>
        <c:axId val="-400223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UY"/>
          </a:p>
        </c:txPr>
        <c:crossAx val="-400223072"/>
        <c:crosses val="autoZero"/>
        <c:auto val="1"/>
        <c:lblAlgn val="ctr"/>
        <c:lblOffset val="100"/>
        <c:noMultiLvlLbl val="0"/>
      </c:catAx>
      <c:valAx>
        <c:axId val="-400223072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UY"/>
          </a:p>
        </c:txPr>
        <c:crossAx val="-4002236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UY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UY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s-UY" sz="16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+mn-lt"/>
                <a:ea typeface="+mn-ea"/>
                <a:cs typeface="+mn-cs"/>
              </a:defRPr>
            </a:pPr>
            <a:r>
              <a:rPr lang="es-UY" sz="16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+mn-lt"/>
                <a:ea typeface="+mn-ea"/>
                <a:cs typeface="+mn-cs"/>
              </a:rPr>
              <a:t>Gráfico 7: La asignación a funcionamiento por UE en relación al total de asignación a funcionamiento en cultura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s-UY" sz="16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+mn-lt"/>
              <a:ea typeface="+mn-ea"/>
              <a:cs typeface="+mn-cs"/>
            </a:defRPr>
          </a:pPr>
          <a:endParaRPr lang="es-UY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'Datos y Gráficos'!$B$95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'Datos y Gráficos'!$A$96:$A$115</c:f>
              <c:numCache>
                <c:formatCode>General</c:formatCode>
                <c:ptCount val="20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Gráficos'!$B$96:$B$115</c:f>
              <c:numCache>
                <c:formatCode>0.0%</c:formatCode>
                <c:ptCount val="20"/>
                <c:pt idx="0">
                  <c:v>0.7358972511495282</c:v>
                </c:pt>
                <c:pt idx="1">
                  <c:v>0.75138372104793982</c:v>
                </c:pt>
                <c:pt idx="2">
                  <c:v>0.56629404855228216</c:v>
                </c:pt>
                <c:pt idx="3">
                  <c:v>0.54807650797325458</c:v>
                </c:pt>
                <c:pt idx="4">
                  <c:v>0.5452591024213097</c:v>
                </c:pt>
                <c:pt idx="5">
                  <c:v>0.53394037927643334</c:v>
                </c:pt>
                <c:pt idx="6">
                  <c:v>0.52812085039167911</c:v>
                </c:pt>
                <c:pt idx="7">
                  <c:v>0.48212181218306405</c:v>
                </c:pt>
                <c:pt idx="8">
                  <c:v>0.5564521072404468</c:v>
                </c:pt>
                <c:pt idx="9">
                  <c:v>0.47159361432942215</c:v>
                </c:pt>
                <c:pt idx="10">
                  <c:v>0.39299070829306521</c:v>
                </c:pt>
                <c:pt idx="11">
                  <c:v>0.36050282346610163</c:v>
                </c:pt>
                <c:pt idx="12">
                  <c:v>0.43984447453111347</c:v>
                </c:pt>
                <c:pt idx="13">
                  <c:v>0.42446765713459106</c:v>
                </c:pt>
                <c:pt idx="14">
                  <c:v>0.37957082262246317</c:v>
                </c:pt>
                <c:pt idx="15">
                  <c:v>0.398478989573614</c:v>
                </c:pt>
                <c:pt idx="16">
                  <c:v>0.38241194259304123</c:v>
                </c:pt>
                <c:pt idx="17">
                  <c:v>0.20475958465535146</c:v>
                </c:pt>
                <c:pt idx="18">
                  <c:v>0.19838329038639818</c:v>
                </c:pt>
                <c:pt idx="19">
                  <c:v>0.2134253819930638</c:v>
                </c:pt>
              </c:numCache>
            </c:numRef>
          </c:val>
        </c:ser>
        <c:ser>
          <c:idx val="1"/>
          <c:order val="1"/>
          <c:tx>
            <c:strRef>
              <c:f>'Datos y Gráficos'!$C$95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'Datos y Gráficos'!$A$96:$A$115</c:f>
              <c:numCache>
                <c:formatCode>General</c:formatCode>
                <c:ptCount val="20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Gráficos'!$C$96:$C$115</c:f>
              <c:numCache>
                <c:formatCode>0.0%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0.16884836454870208</c:v>
                </c:pt>
                <c:pt idx="10">
                  <c:v>0.22189659459844416</c:v>
                </c:pt>
                <c:pt idx="11">
                  <c:v>0.19905489258019077</c:v>
                </c:pt>
                <c:pt idx="12">
                  <c:v>0.15580112283992664</c:v>
                </c:pt>
                <c:pt idx="13">
                  <c:v>0.1466958953304679</c:v>
                </c:pt>
                <c:pt idx="14">
                  <c:v>0.15352763101406236</c:v>
                </c:pt>
                <c:pt idx="15">
                  <c:v>0.13409165159462053</c:v>
                </c:pt>
                <c:pt idx="16">
                  <c:v>0.14417000705812325</c:v>
                </c:pt>
                <c:pt idx="17">
                  <c:v>0.18249850899472966</c:v>
                </c:pt>
                <c:pt idx="18">
                  <c:v>0.17125468827335705</c:v>
                </c:pt>
                <c:pt idx="19">
                  <c:v>0.17974743512764438</c:v>
                </c:pt>
              </c:numCache>
            </c:numRef>
          </c:val>
        </c:ser>
        <c:ser>
          <c:idx val="2"/>
          <c:order val="2"/>
          <c:tx>
            <c:strRef>
              <c:f>'Datos y Gráficos'!$D$95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'Datos y Gráficos'!$A$96:$A$115</c:f>
              <c:numCache>
                <c:formatCode>General</c:formatCode>
                <c:ptCount val="20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Gráficos'!$D$96:$D$115</c:f>
              <c:numCache>
                <c:formatCode>0.0%</c:formatCode>
                <c:ptCount val="20"/>
                <c:pt idx="0">
                  <c:v>5.0868929767652529E-3</c:v>
                </c:pt>
                <c:pt idx="1">
                  <c:v>5.7334527447482275E-3</c:v>
                </c:pt>
                <c:pt idx="2">
                  <c:v>9.7185588543456294E-3</c:v>
                </c:pt>
                <c:pt idx="3">
                  <c:v>9.5002250204697537E-3</c:v>
                </c:pt>
                <c:pt idx="4">
                  <c:v>1.1705981640041755E-2</c:v>
                </c:pt>
                <c:pt idx="5">
                  <c:v>1.1868429612168704E-2</c:v>
                </c:pt>
                <c:pt idx="6">
                  <c:v>1.4130688192898868E-2</c:v>
                </c:pt>
                <c:pt idx="7">
                  <c:v>9.6641283805628704E-3</c:v>
                </c:pt>
                <c:pt idx="8">
                  <c:v>7.0634161800341337E-3</c:v>
                </c:pt>
                <c:pt idx="9">
                  <c:v>5.4617142087892753E-3</c:v>
                </c:pt>
                <c:pt idx="10">
                  <c:v>5.0448182966387738E-3</c:v>
                </c:pt>
                <c:pt idx="11">
                  <c:v>7.3805615273401255E-3</c:v>
                </c:pt>
                <c:pt idx="12">
                  <c:v>9.010797591112096E-3</c:v>
                </c:pt>
                <c:pt idx="13">
                  <c:v>7.2795009807792377E-3</c:v>
                </c:pt>
                <c:pt idx="14">
                  <c:v>9.7175059299756863E-3</c:v>
                </c:pt>
                <c:pt idx="15">
                  <c:v>1.0422314557408151E-2</c:v>
                </c:pt>
                <c:pt idx="16">
                  <c:v>8.235983238713317E-3</c:v>
                </c:pt>
                <c:pt idx="17">
                  <c:v>4.1238920283207219E-4</c:v>
                </c:pt>
                <c:pt idx="18">
                  <c:v>9.5348480891882761E-5</c:v>
                </c:pt>
                <c:pt idx="19">
                  <c:v>4.2717817440137082E-5</c:v>
                </c:pt>
              </c:numCache>
            </c:numRef>
          </c:val>
        </c:ser>
        <c:ser>
          <c:idx val="3"/>
          <c:order val="3"/>
          <c:tx>
            <c:strRef>
              <c:f>'Datos y Gráficos'!$E$95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'Datos y Gráficos'!$A$96:$A$115</c:f>
              <c:numCache>
                <c:formatCode>General</c:formatCode>
                <c:ptCount val="20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Gráficos'!$E$96:$E$115</c:f>
              <c:numCache>
                <c:formatCode>0.0%</c:formatCode>
                <c:ptCount val="20"/>
                <c:pt idx="0">
                  <c:v>1.434162317139329E-3</c:v>
                </c:pt>
                <c:pt idx="1">
                  <c:v>1.7555303039803051E-3</c:v>
                </c:pt>
                <c:pt idx="2">
                  <c:v>2.8903383630350609E-3</c:v>
                </c:pt>
                <c:pt idx="3">
                  <c:v>3.9477625793030591E-3</c:v>
                </c:pt>
                <c:pt idx="4">
                  <c:v>5.7480459036377378E-3</c:v>
                </c:pt>
                <c:pt idx="5">
                  <c:v>7.2186331176047917E-3</c:v>
                </c:pt>
                <c:pt idx="6">
                  <c:v>6.1651035367580893E-3</c:v>
                </c:pt>
                <c:pt idx="7">
                  <c:v>9.0900926432343158E-3</c:v>
                </c:pt>
                <c:pt idx="8">
                  <c:v>6.4709518800834418E-3</c:v>
                </c:pt>
                <c:pt idx="9">
                  <c:v>4.7703483257753605E-3</c:v>
                </c:pt>
                <c:pt idx="10">
                  <c:v>4.2910834562804069E-3</c:v>
                </c:pt>
                <c:pt idx="11">
                  <c:v>3.5796934849459377E-3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4"/>
          <c:order val="4"/>
          <c:tx>
            <c:strRef>
              <c:f>'Datos y Gráficos'!$F$95</c:f>
              <c:strCache>
                <c:ptCount val="1"/>
                <c:pt idx="0">
                  <c:v>7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'Datos y Gráficos'!$A$96:$A$115</c:f>
              <c:numCache>
                <c:formatCode>General</c:formatCode>
                <c:ptCount val="20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Gráficos'!$F$96:$F$115</c:f>
              <c:numCache>
                <c:formatCode>0.0%</c:formatCode>
                <c:ptCount val="20"/>
                <c:pt idx="0">
                  <c:v>2.9692606039184465E-2</c:v>
                </c:pt>
                <c:pt idx="1">
                  <c:v>2.7218449318110589E-2</c:v>
                </c:pt>
                <c:pt idx="2">
                  <c:v>1.7261415899858145E-2</c:v>
                </c:pt>
                <c:pt idx="3">
                  <c:v>1.8329857144420036E-2</c:v>
                </c:pt>
                <c:pt idx="4">
                  <c:v>2.0348230016165064E-2</c:v>
                </c:pt>
                <c:pt idx="5">
                  <c:v>2.1449245853297771E-2</c:v>
                </c:pt>
                <c:pt idx="6">
                  <c:v>2.4752774758503668E-2</c:v>
                </c:pt>
                <c:pt idx="7">
                  <c:v>1.4184746331397052E-2</c:v>
                </c:pt>
                <c:pt idx="8">
                  <c:v>1.1284837539092705E-2</c:v>
                </c:pt>
                <c:pt idx="9">
                  <c:v>1.0510091074294754E-2</c:v>
                </c:pt>
                <c:pt idx="10">
                  <c:v>8.868768724973412E-3</c:v>
                </c:pt>
                <c:pt idx="11">
                  <c:v>7.6375985781510719E-3</c:v>
                </c:pt>
                <c:pt idx="12">
                  <c:v>8.5923192503539938E-3</c:v>
                </c:pt>
                <c:pt idx="13">
                  <c:v>7.2913640789741092E-3</c:v>
                </c:pt>
                <c:pt idx="14">
                  <c:v>4.8552063751562792E-3</c:v>
                </c:pt>
                <c:pt idx="15">
                  <c:v>4.956781959453236E-3</c:v>
                </c:pt>
                <c:pt idx="16">
                  <c:v>5.7618872868112391E-3</c:v>
                </c:pt>
                <c:pt idx="17">
                  <c:v>6.6312283524819961E-3</c:v>
                </c:pt>
                <c:pt idx="18">
                  <c:v>6.8091865096945852E-3</c:v>
                </c:pt>
                <c:pt idx="19">
                  <c:v>7.3493190148432933E-3</c:v>
                </c:pt>
              </c:numCache>
            </c:numRef>
          </c:val>
        </c:ser>
        <c:ser>
          <c:idx val="5"/>
          <c:order val="5"/>
          <c:tx>
            <c:strRef>
              <c:f>'Datos y Gráficos'!$G$95</c:f>
              <c:strCache>
                <c:ptCount val="1"/>
                <c:pt idx="0">
                  <c:v>8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'Datos y Gráficos'!$A$96:$A$115</c:f>
              <c:numCache>
                <c:formatCode>General</c:formatCode>
                <c:ptCount val="20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Gráficos'!$G$96:$G$115</c:f>
              <c:numCache>
                <c:formatCode>0.0%</c:formatCode>
                <c:ptCount val="20"/>
                <c:pt idx="0">
                  <c:v>2.1222653465127032E-2</c:v>
                </c:pt>
                <c:pt idx="1">
                  <c:v>3.9724965288391884E-3</c:v>
                </c:pt>
                <c:pt idx="2">
                  <c:v>5.1277543067591289E-2</c:v>
                </c:pt>
                <c:pt idx="3">
                  <c:v>1.1086937553533096E-2</c:v>
                </c:pt>
                <c:pt idx="4">
                  <c:v>1.7888884092073423E-2</c:v>
                </c:pt>
                <c:pt idx="5">
                  <c:v>1.7906454620609448E-2</c:v>
                </c:pt>
                <c:pt idx="6">
                  <c:v>1.8278795435697388E-2</c:v>
                </c:pt>
                <c:pt idx="7">
                  <c:v>1.286156819330846E-2</c:v>
                </c:pt>
                <c:pt idx="8">
                  <c:v>1.4044295468518221E-2</c:v>
                </c:pt>
                <c:pt idx="9">
                  <c:v>9.7489782531811411E-3</c:v>
                </c:pt>
                <c:pt idx="10">
                  <c:v>9.6769797312489438E-3</c:v>
                </c:pt>
                <c:pt idx="11">
                  <c:v>9.8291521305563217E-3</c:v>
                </c:pt>
                <c:pt idx="12">
                  <c:v>1.0437608281711171E-2</c:v>
                </c:pt>
                <c:pt idx="13">
                  <c:v>9.9394479053367211E-3</c:v>
                </c:pt>
                <c:pt idx="14">
                  <c:v>7.9957539916582446E-3</c:v>
                </c:pt>
                <c:pt idx="15">
                  <c:v>1.0993852535156822E-2</c:v>
                </c:pt>
                <c:pt idx="16">
                  <c:v>1.179272840993297E-2</c:v>
                </c:pt>
                <c:pt idx="17">
                  <c:v>1.3916972927391909E-2</c:v>
                </c:pt>
                <c:pt idx="18">
                  <c:v>1.3754710021221852E-2</c:v>
                </c:pt>
                <c:pt idx="19">
                  <c:v>1.2900516913221924E-2</c:v>
                </c:pt>
              </c:numCache>
            </c:numRef>
          </c:val>
        </c:ser>
        <c:ser>
          <c:idx val="6"/>
          <c:order val="6"/>
          <c:tx>
            <c:strRef>
              <c:f>'Datos y Gráficos'!$H$95</c:f>
              <c:strCache>
                <c:ptCount val="1"/>
                <c:pt idx="0">
                  <c:v>10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'Datos y Gráficos'!$A$96:$A$115</c:f>
              <c:numCache>
                <c:formatCode>General</c:formatCode>
                <c:ptCount val="20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Gráficos'!$H$96:$H$115</c:f>
              <c:numCache>
                <c:formatCode>0.0%</c:formatCode>
                <c:ptCount val="20"/>
                <c:pt idx="0">
                  <c:v>4.1314775699927159E-3</c:v>
                </c:pt>
                <c:pt idx="1">
                  <c:v>2.9333208883739127E-3</c:v>
                </c:pt>
                <c:pt idx="2">
                  <c:v>3.9197767884699281E-3</c:v>
                </c:pt>
                <c:pt idx="3">
                  <c:v>4.6321515244946787E-3</c:v>
                </c:pt>
                <c:pt idx="4">
                  <c:v>6.9268379513127689E-3</c:v>
                </c:pt>
                <c:pt idx="5">
                  <c:v>6.1671855537168115E-3</c:v>
                </c:pt>
                <c:pt idx="6">
                  <c:v>5.8639771855764963E-3</c:v>
                </c:pt>
                <c:pt idx="7">
                  <c:v>4.7938269005005432E-3</c:v>
                </c:pt>
                <c:pt idx="8">
                  <c:v>1.2172410045275342E-2</c:v>
                </c:pt>
                <c:pt idx="9">
                  <c:v>3.6657220073976317E-3</c:v>
                </c:pt>
                <c:pt idx="10">
                  <c:v>1.6047471942271993E-4</c:v>
                </c:pt>
                <c:pt idx="11">
                  <c:v>7.4719222820910513E-5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7"/>
          <c:order val="7"/>
          <c:tx>
            <c:strRef>
              <c:f>'Datos y Gráficos'!$I$95</c:f>
              <c:strCache>
                <c:ptCount val="1"/>
                <c:pt idx="0">
                  <c:v>15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'Datos y Gráficos'!$A$96:$A$115</c:f>
              <c:numCache>
                <c:formatCode>General</c:formatCode>
                <c:ptCount val="20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Gráficos'!$I$96:$I$115</c:f>
              <c:numCache>
                <c:formatCode>0.0%</c:formatCode>
                <c:ptCount val="20"/>
                <c:pt idx="0">
                  <c:v>4.5678021619473076E-2</c:v>
                </c:pt>
                <c:pt idx="1">
                  <c:v>4.4340513913345904E-2</c:v>
                </c:pt>
                <c:pt idx="2">
                  <c:v>6.5585685783131939E-2</c:v>
                </c:pt>
                <c:pt idx="3">
                  <c:v>3.4466363143659223E-2</c:v>
                </c:pt>
                <c:pt idx="4">
                  <c:v>2.3161680179234988E-2</c:v>
                </c:pt>
                <c:pt idx="5">
                  <c:v>2.6450512386673931E-2</c:v>
                </c:pt>
                <c:pt idx="6">
                  <c:v>2.571694951922146E-2</c:v>
                </c:pt>
                <c:pt idx="7">
                  <c:v>2.2274816030975728E-2</c:v>
                </c:pt>
                <c:pt idx="8">
                  <c:v>2.7042327203790524E-2</c:v>
                </c:pt>
                <c:pt idx="9">
                  <c:v>2.4952174329284375E-2</c:v>
                </c:pt>
                <c:pt idx="10">
                  <c:v>2.2482441077032667E-2</c:v>
                </c:pt>
                <c:pt idx="11">
                  <c:v>1.9484082313520994E-2</c:v>
                </c:pt>
                <c:pt idx="12">
                  <c:v>1.7532802080276938E-2</c:v>
                </c:pt>
                <c:pt idx="13">
                  <c:v>1.1549119034446239E-2</c:v>
                </c:pt>
                <c:pt idx="14">
                  <c:v>1.0781075170630728E-2</c:v>
                </c:pt>
                <c:pt idx="15">
                  <c:v>1.0997385303620034E-2</c:v>
                </c:pt>
                <c:pt idx="16">
                  <c:v>1.4004974003551685E-2</c:v>
                </c:pt>
                <c:pt idx="17">
                  <c:v>1.5244432841716442E-2</c:v>
                </c:pt>
                <c:pt idx="18">
                  <c:v>1.3058855964106969E-2</c:v>
                </c:pt>
                <c:pt idx="19">
                  <c:v>1.4598622041730208E-2</c:v>
                </c:pt>
              </c:numCache>
            </c:numRef>
          </c:val>
        </c:ser>
        <c:ser>
          <c:idx val="8"/>
          <c:order val="8"/>
          <c:tx>
            <c:strRef>
              <c:f>'Datos y Gráficos'!$J$95</c:f>
              <c:strCache>
                <c:ptCount val="1"/>
                <c:pt idx="0">
                  <c:v>16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'Datos y Gráficos'!$A$96:$A$115</c:f>
              <c:numCache>
                <c:formatCode>General</c:formatCode>
                <c:ptCount val="20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Gráficos'!$J$96:$J$115</c:f>
              <c:numCache>
                <c:formatCode>0.0%</c:formatCode>
                <c:ptCount val="20"/>
                <c:pt idx="0">
                  <c:v>0.15685693486278987</c:v>
                </c:pt>
                <c:pt idx="1">
                  <c:v>0.16266251525466202</c:v>
                </c:pt>
                <c:pt idx="2">
                  <c:v>0.28305263269128583</c:v>
                </c:pt>
                <c:pt idx="3">
                  <c:v>0.36996019506086553</c:v>
                </c:pt>
                <c:pt idx="4">
                  <c:v>0.26225536089003421</c:v>
                </c:pt>
                <c:pt idx="5">
                  <c:v>0.26313048261948557</c:v>
                </c:pt>
                <c:pt idx="6">
                  <c:v>0.2691979596681453</c:v>
                </c:pt>
                <c:pt idx="7">
                  <c:v>0.30539698014493638</c:v>
                </c:pt>
                <c:pt idx="8">
                  <c:v>0.2384414392780019</c:v>
                </c:pt>
                <c:pt idx="9">
                  <c:v>0.1991196935754326</c:v>
                </c:pt>
                <c:pt idx="10">
                  <c:v>0.22618874543418482</c:v>
                </c:pt>
                <c:pt idx="11">
                  <c:v>0.28771542010928325</c:v>
                </c:pt>
                <c:pt idx="12">
                  <c:v>0.26537450164719967</c:v>
                </c:pt>
                <c:pt idx="13">
                  <c:v>0.31025165227891111</c:v>
                </c:pt>
                <c:pt idx="14">
                  <c:v>0.35545248941649316</c:v>
                </c:pt>
                <c:pt idx="15">
                  <c:v>0.36335333932285663</c:v>
                </c:pt>
                <c:pt idx="16">
                  <c:v>0.36701736219692199</c:v>
                </c:pt>
                <c:pt idx="17">
                  <c:v>0.44385728388399293</c:v>
                </c:pt>
                <c:pt idx="18">
                  <c:v>0.4616650504753797</c:v>
                </c:pt>
                <c:pt idx="19">
                  <c:v>0.45011514996987706</c:v>
                </c:pt>
              </c:numCache>
            </c:numRef>
          </c:val>
        </c:ser>
        <c:ser>
          <c:idx val="9"/>
          <c:order val="9"/>
          <c:tx>
            <c:strRef>
              <c:f>'Datos y Gráficos'!$K$95</c:f>
              <c:strCache>
                <c:ptCount val="1"/>
                <c:pt idx="0">
                  <c:v>24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'Datos y Gráficos'!$A$96:$A$115</c:f>
              <c:numCache>
                <c:formatCode>General</c:formatCode>
                <c:ptCount val="20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Gráficos'!$K$96:$K$115</c:f>
              <c:numCache>
                <c:formatCode>0.0%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0.10670587690619032</c:v>
                </c:pt>
                <c:pt idx="5">
                  <c:v>0.11186867696000959</c:v>
                </c:pt>
                <c:pt idx="6">
                  <c:v>0.10777290131151959</c:v>
                </c:pt>
                <c:pt idx="7">
                  <c:v>0.13961202919202059</c:v>
                </c:pt>
                <c:pt idx="8">
                  <c:v>0.12702821516475693</c:v>
                </c:pt>
                <c:pt idx="9">
                  <c:v>0.10132929934772064</c:v>
                </c:pt>
                <c:pt idx="10">
                  <c:v>0.10839938566870891</c:v>
                </c:pt>
                <c:pt idx="11">
                  <c:v>0.10474105658708896</c:v>
                </c:pt>
                <c:pt idx="12">
                  <c:v>9.3406373778306004E-2</c:v>
                </c:pt>
                <c:pt idx="13">
                  <c:v>8.2525363256493595E-2</c:v>
                </c:pt>
                <c:pt idx="14">
                  <c:v>7.8099515479560427E-2</c:v>
                </c:pt>
                <c:pt idx="15">
                  <c:v>6.6705685153270605E-2</c:v>
                </c:pt>
                <c:pt idx="16">
                  <c:v>6.6605115212904298E-2</c:v>
                </c:pt>
                <c:pt idx="17">
                  <c:v>0.13267959914150354</c:v>
                </c:pt>
                <c:pt idx="18">
                  <c:v>0.13497886988894972</c:v>
                </c:pt>
                <c:pt idx="19">
                  <c:v>0.12182085712217922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400222528"/>
        <c:axId val="-400221984"/>
      </c:barChart>
      <c:catAx>
        <c:axId val="-4002225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UY"/>
          </a:p>
        </c:txPr>
        <c:crossAx val="-400221984"/>
        <c:crosses val="autoZero"/>
        <c:auto val="1"/>
        <c:lblAlgn val="ctr"/>
        <c:lblOffset val="100"/>
        <c:noMultiLvlLbl val="0"/>
      </c:catAx>
      <c:valAx>
        <c:axId val="-400221984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UY"/>
          </a:p>
        </c:txPr>
        <c:crossAx val="-4002225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UY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UY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UY" sz="1600" b="0" i="0" baseline="0">
                <a:effectLst/>
              </a:rPr>
              <a:t>Gráfico 8: La asignación a inversión por UE en relación al total de asignación a inversión en cultura</a:t>
            </a:r>
            <a:endParaRPr lang="es-UY" sz="16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UY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'Datos y Gráficos'!$B$120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'Datos y Gráficos'!$A$121:$A$140</c:f>
              <c:numCache>
                <c:formatCode>General</c:formatCode>
                <c:ptCount val="20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Gráficos'!$B$121:$B$140</c:f>
              <c:numCache>
                <c:formatCode>0.0%</c:formatCode>
                <c:ptCount val="20"/>
                <c:pt idx="0">
                  <c:v>0.22629777023513276</c:v>
                </c:pt>
                <c:pt idx="1">
                  <c:v>0.18454167459972404</c:v>
                </c:pt>
                <c:pt idx="2">
                  <c:v>4.139629008357807E-2</c:v>
                </c:pt>
                <c:pt idx="3">
                  <c:v>4.7391990965361723E-2</c:v>
                </c:pt>
                <c:pt idx="4">
                  <c:v>9.1426863773126213E-2</c:v>
                </c:pt>
                <c:pt idx="5">
                  <c:v>5.3235138515031061E-2</c:v>
                </c:pt>
                <c:pt idx="6">
                  <c:v>9.4355790631360792E-2</c:v>
                </c:pt>
                <c:pt idx="7">
                  <c:v>0.16222306479203696</c:v>
                </c:pt>
                <c:pt idx="8">
                  <c:v>0.20685441038268801</c:v>
                </c:pt>
                <c:pt idx="9">
                  <c:v>6.447405031954502E-2</c:v>
                </c:pt>
                <c:pt idx="10">
                  <c:v>0.13700960446732696</c:v>
                </c:pt>
                <c:pt idx="11">
                  <c:v>0.33934898173811096</c:v>
                </c:pt>
                <c:pt idx="12">
                  <c:v>7.8985793279448574E-2</c:v>
                </c:pt>
                <c:pt idx="13">
                  <c:v>0.1384735511246506</c:v>
                </c:pt>
                <c:pt idx="14">
                  <c:v>0.12689166725589177</c:v>
                </c:pt>
                <c:pt idx="15">
                  <c:v>0.14914122016898593</c:v>
                </c:pt>
                <c:pt idx="16">
                  <c:v>0.28206871984760695</c:v>
                </c:pt>
                <c:pt idx="17">
                  <c:v>0.12001075893095051</c:v>
                </c:pt>
                <c:pt idx="18">
                  <c:v>7.7299973330357707E-2</c:v>
                </c:pt>
                <c:pt idx="19">
                  <c:v>0.10621898734138317</c:v>
                </c:pt>
              </c:numCache>
            </c:numRef>
          </c:val>
        </c:ser>
        <c:ser>
          <c:idx val="1"/>
          <c:order val="1"/>
          <c:tx>
            <c:strRef>
              <c:f>'Datos y Gráficos'!$C$120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'Datos y Gráficos'!$A$121:$A$140</c:f>
              <c:numCache>
                <c:formatCode>General</c:formatCode>
                <c:ptCount val="20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Gráficos'!$C$121:$C$140</c:f>
              <c:numCache>
                <c:formatCode>0.0%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2.1498654313024178E-2</c:v>
                </c:pt>
                <c:pt idx="12">
                  <c:v>0.1119257004651537</c:v>
                </c:pt>
                <c:pt idx="13">
                  <c:v>0.12347830305292803</c:v>
                </c:pt>
                <c:pt idx="14">
                  <c:v>0.15210129110291304</c:v>
                </c:pt>
                <c:pt idx="15">
                  <c:v>0.16316934143910389</c:v>
                </c:pt>
                <c:pt idx="16">
                  <c:v>0.15519594048369642</c:v>
                </c:pt>
                <c:pt idx="17">
                  <c:v>0.21490111936645226</c:v>
                </c:pt>
                <c:pt idx="18">
                  <c:v>0.29659998232404927</c:v>
                </c:pt>
                <c:pt idx="19">
                  <c:v>0.24823907276876866</c:v>
                </c:pt>
              </c:numCache>
            </c:numRef>
          </c:val>
        </c:ser>
        <c:ser>
          <c:idx val="2"/>
          <c:order val="2"/>
          <c:tx>
            <c:strRef>
              <c:f>'Datos y Gráficos'!$D$120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'Datos y Gráficos'!$A$121:$A$140</c:f>
              <c:numCache>
                <c:formatCode>General</c:formatCode>
                <c:ptCount val="20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Gráficos'!$D$121:$D$140</c:f>
              <c:numCache>
                <c:formatCode>0.0%</c:formatCode>
                <c:ptCount val="20"/>
                <c:pt idx="0">
                  <c:v>5.5100657132635825E-3</c:v>
                </c:pt>
                <c:pt idx="1">
                  <c:v>4.9871149478172673E-3</c:v>
                </c:pt>
                <c:pt idx="2">
                  <c:v>4.9704789199641886E-3</c:v>
                </c:pt>
                <c:pt idx="3">
                  <c:v>6.6873940631243965E-3</c:v>
                </c:pt>
                <c:pt idx="4">
                  <c:v>1.0345255240277615E-2</c:v>
                </c:pt>
                <c:pt idx="5">
                  <c:v>3.1983722820620106E-3</c:v>
                </c:pt>
                <c:pt idx="6">
                  <c:v>4.0081705283577049E-3</c:v>
                </c:pt>
                <c:pt idx="7">
                  <c:v>1.8546678639417103E-2</c:v>
                </c:pt>
                <c:pt idx="8">
                  <c:v>2.1345986839238818E-2</c:v>
                </c:pt>
                <c:pt idx="9">
                  <c:v>4.3305388794337507E-3</c:v>
                </c:pt>
                <c:pt idx="10">
                  <c:v>1.4197359307050178E-2</c:v>
                </c:pt>
                <c:pt idx="11">
                  <c:v>2.9012862237007567E-2</c:v>
                </c:pt>
                <c:pt idx="12">
                  <c:v>1.0476096165297421E-2</c:v>
                </c:pt>
                <c:pt idx="13">
                  <c:v>1.5085827459944686E-2</c:v>
                </c:pt>
                <c:pt idx="14">
                  <c:v>1.8940915495834452E-2</c:v>
                </c:pt>
                <c:pt idx="15">
                  <c:v>2.85940246590103E-2</c:v>
                </c:pt>
                <c:pt idx="16">
                  <c:v>1.2524584670614096E-2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3"/>
          <c:order val="3"/>
          <c:tx>
            <c:strRef>
              <c:f>'Datos y Gráficos'!$E$120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'Datos y Gráficos'!$A$121:$A$140</c:f>
              <c:numCache>
                <c:formatCode>General</c:formatCode>
                <c:ptCount val="20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Gráficos'!$E$121:$E$140</c:f>
              <c:numCache>
                <c:formatCode>0.0%</c:formatCode>
                <c:ptCount val="20"/>
                <c:pt idx="0">
                  <c:v>1.6942380990066263E-3</c:v>
                </c:pt>
                <c:pt idx="1">
                  <c:v>1.4793027907330158E-3</c:v>
                </c:pt>
                <c:pt idx="2">
                  <c:v>1.7786542604245894E-3</c:v>
                </c:pt>
                <c:pt idx="3">
                  <c:v>5.0175292150473706E-2</c:v>
                </c:pt>
                <c:pt idx="4">
                  <c:v>9.0371655556233929E-2</c:v>
                </c:pt>
                <c:pt idx="5">
                  <c:v>5.3480847380708456E-2</c:v>
                </c:pt>
                <c:pt idx="6">
                  <c:v>4.4350838051958911E-3</c:v>
                </c:pt>
                <c:pt idx="7">
                  <c:v>1.2074660572537177E-2</c:v>
                </c:pt>
                <c:pt idx="8">
                  <c:v>7.1541980312744497E-3</c:v>
                </c:pt>
                <c:pt idx="9">
                  <c:v>1.4166332519536678E-3</c:v>
                </c:pt>
                <c:pt idx="10">
                  <c:v>4.0006855233185043E-3</c:v>
                </c:pt>
                <c:pt idx="11">
                  <c:v>8.1755582451161282E-3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4"/>
          <c:order val="4"/>
          <c:tx>
            <c:strRef>
              <c:f>'Datos y Gráficos'!$F$120</c:f>
              <c:strCache>
                <c:ptCount val="1"/>
                <c:pt idx="0">
                  <c:v>7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'Datos y Gráficos'!$A$121:$A$140</c:f>
              <c:numCache>
                <c:formatCode>General</c:formatCode>
                <c:ptCount val="20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Gráficos'!$F$121:$F$140</c:f>
              <c:numCache>
                <c:formatCode>0.0%</c:formatCode>
                <c:ptCount val="20"/>
                <c:pt idx="0">
                  <c:v>2.1907198006618995E-3</c:v>
                </c:pt>
                <c:pt idx="1">
                  <c:v>1.4881559039209595E-3</c:v>
                </c:pt>
                <c:pt idx="2">
                  <c:v>2.667336468917831E-3</c:v>
                </c:pt>
                <c:pt idx="3">
                  <c:v>3.6936188139349863E-3</c:v>
                </c:pt>
                <c:pt idx="4">
                  <c:v>5.461454543090721E-3</c:v>
                </c:pt>
                <c:pt idx="5">
                  <c:v>3.2320224200602628E-3</c:v>
                </c:pt>
                <c:pt idx="6">
                  <c:v>5.9926987759778482E-3</c:v>
                </c:pt>
                <c:pt idx="7">
                  <c:v>1.142262890162017E-2</c:v>
                </c:pt>
                <c:pt idx="8">
                  <c:v>1.1221733441193671E-2</c:v>
                </c:pt>
                <c:pt idx="9">
                  <c:v>1.7566252324225482E-3</c:v>
                </c:pt>
                <c:pt idx="10">
                  <c:v>8.3096565956626376E-3</c:v>
                </c:pt>
                <c:pt idx="11">
                  <c:v>9.1361044741818404E-3</c:v>
                </c:pt>
                <c:pt idx="12">
                  <c:v>3.3250218263770072E-3</c:v>
                </c:pt>
                <c:pt idx="13">
                  <c:v>6.0289623621060079E-2</c:v>
                </c:pt>
                <c:pt idx="14">
                  <c:v>4.1899600945330762E-3</c:v>
                </c:pt>
                <c:pt idx="15">
                  <c:v>1.1451906875933626E-2</c:v>
                </c:pt>
                <c:pt idx="16">
                  <c:v>2.6846174967881518E-2</c:v>
                </c:pt>
                <c:pt idx="17">
                  <c:v>1.4975551669891405E-2</c:v>
                </c:pt>
                <c:pt idx="18">
                  <c:v>1.0392158149778454E-2</c:v>
                </c:pt>
                <c:pt idx="19">
                  <c:v>1.1358365350460697E-2</c:v>
                </c:pt>
              </c:numCache>
            </c:numRef>
          </c:val>
        </c:ser>
        <c:ser>
          <c:idx val="5"/>
          <c:order val="5"/>
          <c:tx>
            <c:strRef>
              <c:f>'Datos y Gráficos'!$G$120</c:f>
              <c:strCache>
                <c:ptCount val="1"/>
                <c:pt idx="0">
                  <c:v>8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'Datos y Gráficos'!$A$121:$A$140</c:f>
              <c:numCache>
                <c:formatCode>General</c:formatCode>
                <c:ptCount val="20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Gráficos'!$G$121:$G$140</c:f>
              <c:numCache>
                <c:formatCode>0.0%</c:formatCode>
                <c:ptCount val="20"/>
                <c:pt idx="0">
                  <c:v>5.1121614660828575E-2</c:v>
                </c:pt>
                <c:pt idx="1">
                  <c:v>9.1099269605423704E-3</c:v>
                </c:pt>
                <c:pt idx="2">
                  <c:v>5.6973246216809513E-2</c:v>
                </c:pt>
                <c:pt idx="3">
                  <c:v>1.7612496431575423E-2</c:v>
                </c:pt>
                <c:pt idx="4">
                  <c:v>2.3631293696065619E-2</c:v>
                </c:pt>
                <c:pt idx="5">
                  <c:v>1.3984712394491523E-2</c:v>
                </c:pt>
                <c:pt idx="6">
                  <c:v>2.4660939452253731E-2</c:v>
                </c:pt>
                <c:pt idx="7">
                  <c:v>7.0992375177864275E-2</c:v>
                </c:pt>
                <c:pt idx="8">
                  <c:v>6.5641900163776953E-2</c:v>
                </c:pt>
                <c:pt idx="9">
                  <c:v>1.8587365767938915E-2</c:v>
                </c:pt>
                <c:pt idx="10">
                  <c:v>3.5083386770828125E-2</c:v>
                </c:pt>
                <c:pt idx="11">
                  <c:v>7.1694280969858443E-2</c:v>
                </c:pt>
                <c:pt idx="12">
                  <c:v>2.7972556873143279E-2</c:v>
                </c:pt>
                <c:pt idx="13">
                  <c:v>4.4792065812518211E-2</c:v>
                </c:pt>
                <c:pt idx="14">
                  <c:v>6.8199779570217195E-2</c:v>
                </c:pt>
                <c:pt idx="15">
                  <c:v>9.0969953398888317E-2</c:v>
                </c:pt>
                <c:pt idx="16">
                  <c:v>8.3157116057332184E-2</c:v>
                </c:pt>
                <c:pt idx="17">
                  <c:v>9.1744043370694514E-2</c:v>
                </c:pt>
                <c:pt idx="18">
                  <c:v>8.0226761923597179E-2</c:v>
                </c:pt>
                <c:pt idx="19">
                  <c:v>8.7685816524267601E-2</c:v>
                </c:pt>
              </c:numCache>
            </c:numRef>
          </c:val>
        </c:ser>
        <c:ser>
          <c:idx val="6"/>
          <c:order val="6"/>
          <c:tx>
            <c:strRef>
              <c:f>'Datos y Gráficos'!$H$120</c:f>
              <c:strCache>
                <c:ptCount val="1"/>
                <c:pt idx="0">
                  <c:v>10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'Datos y Gráficos'!$A$121:$A$140</c:f>
              <c:numCache>
                <c:formatCode>General</c:formatCode>
                <c:ptCount val="20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Gráficos'!$H$121:$H$140</c:f>
              <c:numCache>
                <c:formatCode>0.0%</c:formatCode>
                <c:ptCount val="20"/>
                <c:pt idx="0">
                  <c:v>2.2644781066089212E-3</c:v>
                </c:pt>
                <c:pt idx="1">
                  <c:v>1.9930724168833896E-3</c:v>
                </c:pt>
                <c:pt idx="2">
                  <c:v>2.3877790890024044E-3</c:v>
                </c:pt>
                <c:pt idx="3">
                  <c:v>2.7216138628994636E-3</c:v>
                </c:pt>
                <c:pt idx="4">
                  <c:v>4.6212307672306102E-3</c:v>
                </c:pt>
                <c:pt idx="5">
                  <c:v>2.7347882015894532E-3</c:v>
                </c:pt>
                <c:pt idx="6">
                  <c:v>4.0542775352148284E-3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7"/>
          <c:order val="7"/>
          <c:tx>
            <c:strRef>
              <c:f>'Datos y Gráficos'!$I$120</c:f>
              <c:strCache>
                <c:ptCount val="1"/>
                <c:pt idx="0">
                  <c:v>15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'Datos y Gráficos'!$A$121:$A$140</c:f>
              <c:numCache>
                <c:formatCode>General</c:formatCode>
                <c:ptCount val="20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Gráficos'!$I$121:$I$140</c:f>
              <c:numCache>
                <c:formatCode>0.0%</c:formatCode>
                <c:ptCount val="20"/>
                <c:pt idx="0">
                  <c:v>2.9684370542155634E-3</c:v>
                </c:pt>
                <c:pt idx="1">
                  <c:v>2.4891309173146617E-3</c:v>
                </c:pt>
                <c:pt idx="2">
                  <c:v>1.4376380817241217E-2</c:v>
                </c:pt>
                <c:pt idx="3">
                  <c:v>2.352251981505965E-2</c:v>
                </c:pt>
                <c:pt idx="4">
                  <c:v>3.5867052432028486E-2</c:v>
                </c:pt>
                <c:pt idx="5">
                  <c:v>1.5408083897948845E-2</c:v>
                </c:pt>
                <c:pt idx="6">
                  <c:v>3.4225058696690583E-2</c:v>
                </c:pt>
                <c:pt idx="7">
                  <c:v>4.7425559808130263E-2</c:v>
                </c:pt>
                <c:pt idx="8">
                  <c:v>0.1074030598621587</c:v>
                </c:pt>
                <c:pt idx="9">
                  <c:v>4.5262955674012902E-2</c:v>
                </c:pt>
                <c:pt idx="10">
                  <c:v>5.9537940145245251E-2</c:v>
                </c:pt>
                <c:pt idx="11">
                  <c:v>0.14118724401145305</c:v>
                </c:pt>
                <c:pt idx="12">
                  <c:v>5.9941489363180021E-2</c:v>
                </c:pt>
                <c:pt idx="13">
                  <c:v>4.9176576346296554E-2</c:v>
                </c:pt>
                <c:pt idx="14">
                  <c:v>5.2575389679346544E-2</c:v>
                </c:pt>
                <c:pt idx="15">
                  <c:v>7.2438195802826094E-2</c:v>
                </c:pt>
                <c:pt idx="16">
                  <c:v>7.4385142000255894E-2</c:v>
                </c:pt>
                <c:pt idx="17">
                  <c:v>8.4173183347293429E-2</c:v>
                </c:pt>
                <c:pt idx="18">
                  <c:v>7.3606325736801717E-2</c:v>
                </c:pt>
                <c:pt idx="19">
                  <c:v>8.0449847642227748E-2</c:v>
                </c:pt>
              </c:numCache>
            </c:numRef>
          </c:val>
        </c:ser>
        <c:ser>
          <c:idx val="8"/>
          <c:order val="8"/>
          <c:tx>
            <c:strRef>
              <c:f>'Datos y Gráficos'!$J$120</c:f>
              <c:strCache>
                <c:ptCount val="1"/>
                <c:pt idx="0">
                  <c:v>16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'Datos y Gráficos'!$A$121:$A$140</c:f>
              <c:numCache>
                <c:formatCode>General</c:formatCode>
                <c:ptCount val="20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Gráficos'!$J$121:$J$140</c:f>
              <c:numCache>
                <c:formatCode>0.0%</c:formatCode>
                <c:ptCount val="20"/>
                <c:pt idx="0">
                  <c:v>0.70795267633028203</c:v>
                </c:pt>
                <c:pt idx="1">
                  <c:v>0.79391162146306427</c:v>
                </c:pt>
                <c:pt idx="2">
                  <c:v>0.87544983414406219</c:v>
                </c:pt>
                <c:pt idx="3">
                  <c:v>0.84819507389757065</c:v>
                </c:pt>
                <c:pt idx="4">
                  <c:v>0.67937398910045876</c:v>
                </c:pt>
                <c:pt idx="5">
                  <c:v>0.7895956522311961</c:v>
                </c:pt>
                <c:pt idx="6">
                  <c:v>0.44183264645237275</c:v>
                </c:pt>
                <c:pt idx="7">
                  <c:v>0.24445582601950011</c:v>
                </c:pt>
                <c:pt idx="8">
                  <c:v>0.33618940167912253</c:v>
                </c:pt>
                <c:pt idx="9">
                  <c:v>0.8284593305828295</c:v>
                </c:pt>
                <c:pt idx="10">
                  <c:v>0.69325635287312815</c:v>
                </c:pt>
                <c:pt idx="11">
                  <c:v>0.19049588304142556</c:v>
                </c:pt>
                <c:pt idx="12">
                  <c:v>0.63722904596410423</c:v>
                </c:pt>
                <c:pt idx="13">
                  <c:v>0.48602727575585875</c:v>
                </c:pt>
                <c:pt idx="14">
                  <c:v>0.48730957800828389</c:v>
                </c:pt>
                <c:pt idx="15">
                  <c:v>0.37802407426249457</c:v>
                </c:pt>
                <c:pt idx="16">
                  <c:v>0.31583289272207493</c:v>
                </c:pt>
                <c:pt idx="17">
                  <c:v>0.25386943701430492</c:v>
                </c:pt>
                <c:pt idx="18">
                  <c:v>0.24509069824882326</c:v>
                </c:pt>
                <c:pt idx="19">
                  <c:v>0.2678779185793087</c:v>
                </c:pt>
              </c:numCache>
            </c:numRef>
          </c:val>
        </c:ser>
        <c:ser>
          <c:idx val="9"/>
          <c:order val="9"/>
          <c:tx>
            <c:strRef>
              <c:f>'Datos y Gráficos'!$K$120</c:f>
              <c:strCache>
                <c:ptCount val="1"/>
                <c:pt idx="0">
                  <c:v>24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'Datos y Gráficos'!$A$121:$A$140</c:f>
              <c:numCache>
                <c:formatCode>General</c:formatCode>
                <c:ptCount val="20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Gráficos'!$K$121:$K$140</c:f>
              <c:numCache>
                <c:formatCode>0.0%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5.8901204891488021E-2</c:v>
                </c:pt>
                <c:pt idx="5">
                  <c:v>6.5130382676912305E-2</c:v>
                </c:pt>
                <c:pt idx="6">
                  <c:v>0.38643533412257591</c:v>
                </c:pt>
                <c:pt idx="7">
                  <c:v>0.43285920608889394</c:v>
                </c:pt>
                <c:pt idx="8">
                  <c:v>0.24418930960054688</c:v>
                </c:pt>
                <c:pt idx="9">
                  <c:v>3.5712500291863743E-2</c:v>
                </c:pt>
                <c:pt idx="10">
                  <c:v>4.8605014317440139E-2</c:v>
                </c:pt>
                <c:pt idx="11">
                  <c:v>0.18945043096982225</c:v>
                </c:pt>
                <c:pt idx="12">
                  <c:v>7.0144296063295766E-2</c:v>
                </c:pt>
                <c:pt idx="13">
                  <c:v>8.2676776826743112E-2</c:v>
                </c:pt>
                <c:pt idx="14">
                  <c:v>8.9791418792980054E-2</c:v>
                </c:pt>
                <c:pt idx="15">
                  <c:v>0.10621128339275727</c:v>
                </c:pt>
                <c:pt idx="16">
                  <c:v>4.9989429250538002E-2</c:v>
                </c:pt>
                <c:pt idx="17">
                  <c:v>0.22032590630041296</c:v>
                </c:pt>
                <c:pt idx="18">
                  <c:v>0.21678410028659242</c:v>
                </c:pt>
                <c:pt idx="19">
                  <c:v>0.19816999179358341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400218176"/>
        <c:axId val="-400220352"/>
      </c:barChart>
      <c:catAx>
        <c:axId val="-400218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UY"/>
          </a:p>
        </c:txPr>
        <c:crossAx val="-400220352"/>
        <c:crosses val="autoZero"/>
        <c:auto val="1"/>
        <c:lblAlgn val="ctr"/>
        <c:lblOffset val="100"/>
        <c:noMultiLvlLbl val="0"/>
      </c:catAx>
      <c:valAx>
        <c:axId val="-400220352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UY"/>
          </a:p>
        </c:txPr>
        <c:crossAx val="-4002181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UY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UY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UY" sz="1800" b="0" i="0" baseline="0">
                <a:effectLst/>
              </a:rPr>
              <a:t>Gráfico 9: La asignación a personal por UE en relación al total de asignación a personal en cultura</a:t>
            </a:r>
            <a:endParaRPr lang="es-UY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UY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'Datos y Gráficos'!$B$145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'Datos y Gráficos'!$A$146:$A$165</c:f>
              <c:numCache>
                <c:formatCode>General</c:formatCode>
                <c:ptCount val="20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Gráficos'!$B$146:$B$165</c:f>
              <c:numCache>
                <c:formatCode>0.0%</c:formatCode>
                <c:ptCount val="20"/>
                <c:pt idx="0">
                  <c:v>0.38928275053967809</c:v>
                </c:pt>
                <c:pt idx="1">
                  <c:v>0.43050160137050025</c:v>
                </c:pt>
                <c:pt idx="2">
                  <c:v>0.39801872657072956</c:v>
                </c:pt>
                <c:pt idx="3">
                  <c:v>0.39861506055061835</c:v>
                </c:pt>
                <c:pt idx="4">
                  <c:v>0.34275163861090951</c:v>
                </c:pt>
                <c:pt idx="5">
                  <c:v>0.33803727364636826</c:v>
                </c:pt>
                <c:pt idx="6">
                  <c:v>0.33889292267174653</c:v>
                </c:pt>
                <c:pt idx="7">
                  <c:v>0.34897637919703639</c:v>
                </c:pt>
                <c:pt idx="8">
                  <c:v>0.36266516832792489</c:v>
                </c:pt>
                <c:pt idx="9">
                  <c:v>0.35772545235341913</c:v>
                </c:pt>
                <c:pt idx="10">
                  <c:v>0.37412210366657717</c:v>
                </c:pt>
                <c:pt idx="11">
                  <c:v>0.3820546218324376</c:v>
                </c:pt>
                <c:pt idx="12">
                  <c:v>0.39930792196793741</c:v>
                </c:pt>
                <c:pt idx="13">
                  <c:v>0.42512649154465076</c:v>
                </c:pt>
                <c:pt idx="14">
                  <c:v>0.42299521944786944</c:v>
                </c:pt>
                <c:pt idx="15">
                  <c:v>0.4246648251008408</c:v>
                </c:pt>
                <c:pt idx="16">
                  <c:v>0.42074921138180443</c:v>
                </c:pt>
                <c:pt idx="17">
                  <c:v>0.36478216768770111</c:v>
                </c:pt>
                <c:pt idx="18">
                  <c:v>0.348557311087208</c:v>
                </c:pt>
                <c:pt idx="19">
                  <c:v>0.3313954699763777</c:v>
                </c:pt>
              </c:numCache>
            </c:numRef>
          </c:val>
        </c:ser>
        <c:ser>
          <c:idx val="1"/>
          <c:order val="1"/>
          <c:tx>
            <c:strRef>
              <c:f>'Datos y Gráficos'!$C$145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'Datos y Gráficos'!$A$146:$A$165</c:f>
              <c:numCache>
                <c:formatCode>General</c:formatCode>
                <c:ptCount val="20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Gráficos'!$C$146:$C$165</c:f>
              <c:numCache>
                <c:formatCode>0.0%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6.9394285890327502E-4</c:v>
                </c:pt>
                <c:pt idx="10">
                  <c:v>1.1998376650033417E-3</c:v>
                </c:pt>
                <c:pt idx="11">
                  <c:v>1.9128318481274654E-2</c:v>
                </c:pt>
                <c:pt idx="12">
                  <c:v>4.926567446766858E-2</c:v>
                </c:pt>
                <c:pt idx="13">
                  <c:v>4.9304971745236952E-2</c:v>
                </c:pt>
                <c:pt idx="14">
                  <c:v>4.8610003437122885E-2</c:v>
                </c:pt>
                <c:pt idx="15">
                  <c:v>5.1406630527867751E-2</c:v>
                </c:pt>
                <c:pt idx="16">
                  <c:v>5.0267299855275775E-2</c:v>
                </c:pt>
                <c:pt idx="17">
                  <c:v>6.0296881968468698E-2</c:v>
                </c:pt>
                <c:pt idx="18">
                  <c:v>6.9569338893294017E-2</c:v>
                </c:pt>
                <c:pt idx="19">
                  <c:v>8.1002145711306733E-2</c:v>
                </c:pt>
              </c:numCache>
            </c:numRef>
          </c:val>
        </c:ser>
        <c:ser>
          <c:idx val="2"/>
          <c:order val="2"/>
          <c:tx>
            <c:strRef>
              <c:f>'Datos y Gráficos'!$D$145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'Datos y Gráficos'!$A$146:$A$165</c:f>
              <c:numCache>
                <c:formatCode>General</c:formatCode>
                <c:ptCount val="20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Gráficos'!$D$146:$D$165</c:f>
              <c:numCache>
                <c:formatCode>0.0%</c:formatCode>
                <c:ptCount val="20"/>
                <c:pt idx="0">
                  <c:v>2.0624328668401457E-2</c:v>
                </c:pt>
                <c:pt idx="1">
                  <c:v>2.1006362778196463E-2</c:v>
                </c:pt>
                <c:pt idx="2">
                  <c:v>2.339754072051025E-2</c:v>
                </c:pt>
                <c:pt idx="3">
                  <c:v>2.0839448902306767E-2</c:v>
                </c:pt>
                <c:pt idx="4">
                  <c:v>2.2863054502262663E-2</c:v>
                </c:pt>
                <c:pt idx="5">
                  <c:v>2.2436401525540824E-2</c:v>
                </c:pt>
                <c:pt idx="6">
                  <c:v>2.1697228655471971E-2</c:v>
                </c:pt>
                <c:pt idx="7">
                  <c:v>2.4823314181981179E-2</c:v>
                </c:pt>
                <c:pt idx="8">
                  <c:v>1.9917890119548608E-2</c:v>
                </c:pt>
                <c:pt idx="9">
                  <c:v>1.8305222754394126E-2</c:v>
                </c:pt>
                <c:pt idx="10">
                  <c:v>1.9842220550059096E-2</c:v>
                </c:pt>
                <c:pt idx="11">
                  <c:v>1.6426787558702305E-2</c:v>
                </c:pt>
                <c:pt idx="12">
                  <c:v>1.4858290657444387E-2</c:v>
                </c:pt>
                <c:pt idx="13">
                  <c:v>1.3872835679607998E-2</c:v>
                </c:pt>
                <c:pt idx="14">
                  <c:v>1.3511964620063535E-2</c:v>
                </c:pt>
                <c:pt idx="15">
                  <c:v>1.3105350565892532E-2</c:v>
                </c:pt>
                <c:pt idx="16">
                  <c:v>1.2207893324537818E-2</c:v>
                </c:pt>
                <c:pt idx="17">
                  <c:v>1.2743433817693182E-2</c:v>
                </c:pt>
                <c:pt idx="18">
                  <c:v>1.2708523940673618E-2</c:v>
                </c:pt>
                <c:pt idx="19">
                  <c:v>1.2859347297491844E-2</c:v>
                </c:pt>
              </c:numCache>
            </c:numRef>
          </c:val>
        </c:ser>
        <c:ser>
          <c:idx val="3"/>
          <c:order val="3"/>
          <c:tx>
            <c:strRef>
              <c:f>'Datos y Gráficos'!$E$145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'Datos y Gráficos'!$A$146:$A$165</c:f>
              <c:numCache>
                <c:formatCode>General</c:formatCode>
                <c:ptCount val="20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Gráficos'!$E$146:$E$165</c:f>
              <c:numCache>
                <c:formatCode>0.0%</c:formatCode>
                <c:ptCount val="20"/>
                <c:pt idx="0">
                  <c:v>1.3201292297273208E-2</c:v>
                </c:pt>
                <c:pt idx="1">
                  <c:v>1.2935103569953078E-2</c:v>
                </c:pt>
                <c:pt idx="2">
                  <c:v>1.214105344662296E-2</c:v>
                </c:pt>
                <c:pt idx="3">
                  <c:v>1.3282952843922514E-2</c:v>
                </c:pt>
                <c:pt idx="4">
                  <c:v>1.4361198225124827E-2</c:v>
                </c:pt>
                <c:pt idx="5">
                  <c:v>1.4571469435522672E-2</c:v>
                </c:pt>
                <c:pt idx="6">
                  <c:v>1.4231127883153455E-2</c:v>
                </c:pt>
                <c:pt idx="7">
                  <c:v>1.3304369169754072E-2</c:v>
                </c:pt>
                <c:pt idx="8">
                  <c:v>1.1344740964936421E-2</c:v>
                </c:pt>
                <c:pt idx="9">
                  <c:v>1.1491354536918835E-2</c:v>
                </c:pt>
                <c:pt idx="10">
                  <c:v>1.0580390625371897E-2</c:v>
                </c:pt>
                <c:pt idx="11">
                  <c:v>1.0664715328794394E-2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4"/>
          <c:order val="4"/>
          <c:tx>
            <c:strRef>
              <c:f>'Datos y Gráficos'!$F$145</c:f>
              <c:strCache>
                <c:ptCount val="1"/>
                <c:pt idx="0">
                  <c:v>7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'Datos y Gráficos'!$A$146:$A$165</c:f>
              <c:numCache>
                <c:formatCode>General</c:formatCode>
                <c:ptCount val="20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Gráficos'!$F$146:$F$165</c:f>
              <c:numCache>
                <c:formatCode>0.0%</c:formatCode>
                <c:ptCount val="20"/>
                <c:pt idx="0">
                  <c:v>6.0515288716508353E-2</c:v>
                </c:pt>
                <c:pt idx="1">
                  <c:v>5.4567847289539874E-2</c:v>
                </c:pt>
                <c:pt idx="2">
                  <c:v>6.863157884353098E-2</c:v>
                </c:pt>
                <c:pt idx="3">
                  <c:v>8.0575561351157385E-2</c:v>
                </c:pt>
                <c:pt idx="4">
                  <c:v>9.4885758496936298E-2</c:v>
                </c:pt>
                <c:pt idx="5">
                  <c:v>9.4104196900944209E-2</c:v>
                </c:pt>
                <c:pt idx="6">
                  <c:v>9.7419443501193845E-2</c:v>
                </c:pt>
                <c:pt idx="7">
                  <c:v>9.999651880431365E-2</c:v>
                </c:pt>
                <c:pt idx="8">
                  <c:v>9.1642297597018613E-2</c:v>
                </c:pt>
                <c:pt idx="9">
                  <c:v>7.8431375669818837E-2</c:v>
                </c:pt>
                <c:pt idx="10">
                  <c:v>7.5125350095424273E-2</c:v>
                </c:pt>
                <c:pt idx="11">
                  <c:v>7.4730523674830268E-2</c:v>
                </c:pt>
                <c:pt idx="12">
                  <c:v>5.8551613443104999E-2</c:v>
                </c:pt>
                <c:pt idx="13">
                  <c:v>5.1647411991585457E-2</c:v>
                </c:pt>
                <c:pt idx="14">
                  <c:v>5.0443514462523445E-2</c:v>
                </c:pt>
                <c:pt idx="15">
                  <c:v>4.7523475984720703E-2</c:v>
                </c:pt>
                <c:pt idx="16">
                  <c:v>4.6392085038622161E-2</c:v>
                </c:pt>
                <c:pt idx="17">
                  <c:v>4.9731924233115218E-2</c:v>
                </c:pt>
                <c:pt idx="18">
                  <c:v>4.8776538154019014E-2</c:v>
                </c:pt>
                <c:pt idx="19">
                  <c:v>5.0570554354722304E-2</c:v>
                </c:pt>
              </c:numCache>
            </c:numRef>
          </c:val>
        </c:ser>
        <c:ser>
          <c:idx val="5"/>
          <c:order val="5"/>
          <c:tx>
            <c:strRef>
              <c:f>'Datos y Gráficos'!$G$145</c:f>
              <c:strCache>
                <c:ptCount val="1"/>
                <c:pt idx="0">
                  <c:v>8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'Datos y Gráficos'!$A$146:$A$165</c:f>
              <c:numCache>
                <c:formatCode>General</c:formatCode>
                <c:ptCount val="20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Gráficos'!$G$146:$G$165</c:f>
              <c:numCache>
                <c:formatCode>0.0%</c:formatCode>
                <c:ptCount val="20"/>
                <c:pt idx="0">
                  <c:v>2.1706999115999732E-2</c:v>
                </c:pt>
                <c:pt idx="1">
                  <c:v>1.6193269364625396E-3</c:v>
                </c:pt>
                <c:pt idx="2">
                  <c:v>4.5909475695781327E-2</c:v>
                </c:pt>
                <c:pt idx="3">
                  <c:v>1.5295865848960371E-2</c:v>
                </c:pt>
                <c:pt idx="4">
                  <c:v>2.0320689252700096E-2</c:v>
                </c:pt>
                <c:pt idx="5">
                  <c:v>2.0317228389462941E-2</c:v>
                </c:pt>
                <c:pt idx="6">
                  <c:v>2.0759589958392433E-2</c:v>
                </c:pt>
                <c:pt idx="7">
                  <c:v>1.9186597735914732E-2</c:v>
                </c:pt>
                <c:pt idx="8">
                  <c:v>1.7569556861274382E-2</c:v>
                </c:pt>
                <c:pt idx="9">
                  <c:v>1.6598503094595672E-2</c:v>
                </c:pt>
                <c:pt idx="10">
                  <c:v>1.6694772445804092E-2</c:v>
                </c:pt>
                <c:pt idx="11">
                  <c:v>1.7274586265623504E-2</c:v>
                </c:pt>
                <c:pt idx="12">
                  <c:v>1.770195978167162E-2</c:v>
                </c:pt>
                <c:pt idx="13">
                  <c:v>1.6852513826233047E-2</c:v>
                </c:pt>
                <c:pt idx="14">
                  <c:v>1.6718987094069035E-2</c:v>
                </c:pt>
                <c:pt idx="15">
                  <c:v>1.6741746720668391E-2</c:v>
                </c:pt>
                <c:pt idx="16">
                  <c:v>1.6513380271601655E-2</c:v>
                </c:pt>
                <c:pt idx="17">
                  <c:v>1.7212662760946344E-2</c:v>
                </c:pt>
                <c:pt idx="18">
                  <c:v>1.7250901133504332E-2</c:v>
                </c:pt>
                <c:pt idx="19">
                  <c:v>1.7869759711584231E-2</c:v>
                </c:pt>
              </c:numCache>
            </c:numRef>
          </c:val>
        </c:ser>
        <c:ser>
          <c:idx val="6"/>
          <c:order val="6"/>
          <c:tx>
            <c:strRef>
              <c:f>'Datos y Gráficos'!$H$145</c:f>
              <c:strCache>
                <c:ptCount val="1"/>
                <c:pt idx="0">
                  <c:v>10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'Datos y Gráficos'!$A$146:$A$165</c:f>
              <c:numCache>
                <c:formatCode>General</c:formatCode>
                <c:ptCount val="20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Gráficos'!$H$146:$H$165</c:f>
              <c:numCache>
                <c:formatCode>0.0%</c:formatCode>
                <c:ptCount val="20"/>
                <c:pt idx="0">
                  <c:v>1.2472905619565855E-2</c:v>
                </c:pt>
                <c:pt idx="1">
                  <c:v>1.2022210914511616E-2</c:v>
                </c:pt>
                <c:pt idx="2">
                  <c:v>1.96269201928536E-2</c:v>
                </c:pt>
                <c:pt idx="3">
                  <c:v>2.0540217180836602E-2</c:v>
                </c:pt>
                <c:pt idx="4">
                  <c:v>2.2892046298285802E-2</c:v>
                </c:pt>
                <c:pt idx="5">
                  <c:v>2.2439835611167604E-2</c:v>
                </c:pt>
                <c:pt idx="6">
                  <c:v>2.2709116386788512E-2</c:v>
                </c:pt>
                <c:pt idx="7">
                  <c:v>2.3586998137563306E-2</c:v>
                </c:pt>
                <c:pt idx="8">
                  <c:v>2.0204709770218904E-2</c:v>
                </c:pt>
                <c:pt idx="9">
                  <c:v>1.8635782186107293E-2</c:v>
                </c:pt>
                <c:pt idx="10">
                  <c:v>2.0016664418038069E-2</c:v>
                </c:pt>
                <c:pt idx="11">
                  <c:v>8.5635553916360678E-3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7"/>
          <c:order val="7"/>
          <c:tx>
            <c:strRef>
              <c:f>'Datos y Gráficos'!$I$145</c:f>
              <c:strCache>
                <c:ptCount val="1"/>
                <c:pt idx="0">
                  <c:v>15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'Datos y Gráficos'!$A$146:$A$165</c:f>
              <c:numCache>
                <c:formatCode>General</c:formatCode>
                <c:ptCount val="20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Gráficos'!$I$146:$I$165</c:f>
              <c:numCache>
                <c:formatCode>0.0%</c:formatCode>
                <c:ptCount val="20"/>
                <c:pt idx="0">
                  <c:v>4.5051004080501479E-2</c:v>
                </c:pt>
                <c:pt idx="1">
                  <c:v>4.3812244960875324E-2</c:v>
                </c:pt>
                <c:pt idx="2">
                  <c:v>4.4199549660226732E-2</c:v>
                </c:pt>
                <c:pt idx="3">
                  <c:v>7.1829922988478942E-2</c:v>
                </c:pt>
                <c:pt idx="4">
                  <c:v>7.7887725787015E-2</c:v>
                </c:pt>
                <c:pt idx="5">
                  <c:v>8.8251524886767005E-2</c:v>
                </c:pt>
                <c:pt idx="6">
                  <c:v>8.6490885936108916E-2</c:v>
                </c:pt>
                <c:pt idx="7">
                  <c:v>8.1423677389328875E-2</c:v>
                </c:pt>
                <c:pt idx="8">
                  <c:v>8.0730774354579815E-2</c:v>
                </c:pt>
                <c:pt idx="9">
                  <c:v>7.1493464930970169E-2</c:v>
                </c:pt>
                <c:pt idx="10">
                  <c:v>7.12834753354913E-2</c:v>
                </c:pt>
                <c:pt idx="11">
                  <c:v>6.6325955465253716E-2</c:v>
                </c:pt>
                <c:pt idx="12">
                  <c:v>6.2931076758443935E-2</c:v>
                </c:pt>
                <c:pt idx="13">
                  <c:v>5.4362834287836254E-2</c:v>
                </c:pt>
                <c:pt idx="14">
                  <c:v>5.4689732395396345E-2</c:v>
                </c:pt>
                <c:pt idx="15">
                  <c:v>5.2930751447139629E-2</c:v>
                </c:pt>
                <c:pt idx="16">
                  <c:v>5.298548369573667E-2</c:v>
                </c:pt>
                <c:pt idx="17">
                  <c:v>5.8042336300067846E-2</c:v>
                </c:pt>
                <c:pt idx="18">
                  <c:v>5.4915880928346351E-2</c:v>
                </c:pt>
                <c:pt idx="19">
                  <c:v>5.6528508840767426E-2</c:v>
                </c:pt>
              </c:numCache>
            </c:numRef>
          </c:val>
        </c:ser>
        <c:ser>
          <c:idx val="8"/>
          <c:order val="8"/>
          <c:tx>
            <c:strRef>
              <c:f>'Datos y Gráficos'!$J$145</c:f>
              <c:strCache>
                <c:ptCount val="1"/>
                <c:pt idx="0">
                  <c:v>16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'Datos y Gráficos'!$A$146:$A$165</c:f>
              <c:numCache>
                <c:formatCode>General</c:formatCode>
                <c:ptCount val="20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Gráficos'!$J$146:$J$165</c:f>
              <c:numCache>
                <c:formatCode>0.0%</c:formatCode>
                <c:ptCount val="20"/>
                <c:pt idx="0">
                  <c:v>0.43714543096207187</c:v>
                </c:pt>
                <c:pt idx="1">
                  <c:v>0.42353530217996088</c:v>
                </c:pt>
                <c:pt idx="2">
                  <c:v>0.38807515486974459</c:v>
                </c:pt>
                <c:pt idx="3">
                  <c:v>0.37902097033371906</c:v>
                </c:pt>
                <c:pt idx="4">
                  <c:v>0.40233074287551002</c:v>
                </c:pt>
                <c:pt idx="5">
                  <c:v>0.39805521142516831</c:v>
                </c:pt>
                <c:pt idx="6">
                  <c:v>0.39561767312333734</c:v>
                </c:pt>
                <c:pt idx="7">
                  <c:v>0.38451921929951388</c:v>
                </c:pt>
                <c:pt idx="8">
                  <c:v>0.36526538116785562</c:v>
                </c:pt>
                <c:pt idx="9">
                  <c:v>0.34097475857457343</c:v>
                </c:pt>
                <c:pt idx="10">
                  <c:v>0.32746847958794573</c:v>
                </c:pt>
                <c:pt idx="11">
                  <c:v>0.32316958065057622</c:v>
                </c:pt>
                <c:pt idx="12">
                  <c:v>0.29351956469771184</c:v>
                </c:pt>
                <c:pt idx="13">
                  <c:v>0.27724834647323549</c:v>
                </c:pt>
                <c:pt idx="14">
                  <c:v>0.277511609464273</c:v>
                </c:pt>
                <c:pt idx="15">
                  <c:v>0.27602773369627365</c:v>
                </c:pt>
                <c:pt idx="16">
                  <c:v>0.27351504613920963</c:v>
                </c:pt>
                <c:pt idx="17">
                  <c:v>0.26932927140107682</c:v>
                </c:pt>
                <c:pt idx="18">
                  <c:v>0.24707977832218175</c:v>
                </c:pt>
                <c:pt idx="19">
                  <c:v>0.24193953337298688</c:v>
                </c:pt>
              </c:numCache>
            </c:numRef>
          </c:val>
        </c:ser>
        <c:ser>
          <c:idx val="9"/>
          <c:order val="9"/>
          <c:tx>
            <c:strRef>
              <c:f>'Datos y Gráficos'!$K$145</c:f>
              <c:strCache>
                <c:ptCount val="1"/>
                <c:pt idx="0">
                  <c:v>24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'Datos y Gráficos'!$A$146:$A$165</c:f>
              <c:numCache>
                <c:formatCode>General</c:formatCode>
                <c:ptCount val="20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'Datos y Gráficos'!$K$146:$K$165</c:f>
              <c:numCache>
                <c:formatCode>0.0%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1.7071459512557772E-3</c:v>
                </c:pt>
                <c:pt idx="5">
                  <c:v>1.7868581790581714E-3</c:v>
                </c:pt>
                <c:pt idx="6">
                  <c:v>2.1820118838069562E-3</c:v>
                </c:pt>
                <c:pt idx="7">
                  <c:v>4.1829260845938823E-3</c:v>
                </c:pt>
                <c:pt idx="8">
                  <c:v>3.0659480836642741E-2</c:v>
                </c:pt>
                <c:pt idx="9">
                  <c:v>8.5650143040299179E-2</c:v>
                </c:pt>
                <c:pt idx="10">
                  <c:v>8.3666705610285039E-2</c:v>
                </c:pt>
                <c:pt idx="11">
                  <c:v>8.1661355350871281E-2</c:v>
                </c:pt>
                <c:pt idx="12">
                  <c:v>0.10386389822601728</c:v>
                </c:pt>
                <c:pt idx="13">
                  <c:v>0.11158459445161403</c:v>
                </c:pt>
                <c:pt idx="14">
                  <c:v>0.11551896907868234</c:v>
                </c:pt>
                <c:pt idx="15">
                  <c:v>0.1175994859565965</c:v>
                </c:pt>
                <c:pt idx="16">
                  <c:v>0.12736960029321187</c:v>
                </c:pt>
                <c:pt idx="17">
                  <c:v>0.1678613218309308</c:v>
                </c:pt>
                <c:pt idx="18">
                  <c:v>0.20114172754077295</c:v>
                </c:pt>
                <c:pt idx="19">
                  <c:v>0.20783468073476286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400216544"/>
        <c:axId val="-400215456"/>
      </c:barChart>
      <c:catAx>
        <c:axId val="-400216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UY"/>
          </a:p>
        </c:txPr>
        <c:crossAx val="-400215456"/>
        <c:crosses val="autoZero"/>
        <c:auto val="1"/>
        <c:lblAlgn val="ctr"/>
        <c:lblOffset val="100"/>
        <c:noMultiLvlLbl val="0"/>
      </c:catAx>
      <c:valAx>
        <c:axId val="-400215456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UY"/>
          </a:p>
        </c:txPr>
        <c:crossAx val="-400216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UY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UY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UY" sz="1800" b="0" i="0" baseline="0">
                <a:effectLst/>
              </a:rPr>
              <a:t>Gráfico 10: La ejecución presupuestal en relación a la asignación presupuestal. </a:t>
            </a:r>
            <a:endParaRPr lang="es-UY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UY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'Datos y Gráficos'!$B$170</c:f>
              <c:strCache>
                <c:ptCount val="1"/>
                <c:pt idx="0">
                  <c:v>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'Datos y Gráficos'!$A$171:$A$188</c:f>
              <c:numCache>
                <c:formatCode>General</c:formatCode>
                <c:ptCount val="18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</c:numCache>
            </c:numRef>
          </c:cat>
          <c:val>
            <c:numRef>
              <c:f>'Datos y Gráficos'!$B$171:$B$188</c:f>
              <c:numCache>
                <c:formatCode>0%</c:formatCode>
                <c:ptCount val="18"/>
                <c:pt idx="0">
                  <c:v>0.44237782206973297</c:v>
                </c:pt>
                <c:pt idx="1">
                  <c:v>0.4432497142321622</c:v>
                </c:pt>
                <c:pt idx="2">
                  <c:v>0.82238460252274925</c:v>
                </c:pt>
                <c:pt idx="3">
                  <c:v>0.78588566849868546</c:v>
                </c:pt>
                <c:pt idx="4">
                  <c:v>0.81413631870079195</c:v>
                </c:pt>
                <c:pt idx="5">
                  <c:v>0.80613730914474369</c:v>
                </c:pt>
                <c:pt idx="6">
                  <c:v>0.8695369310866653</c:v>
                </c:pt>
                <c:pt idx="7">
                  <c:v>0.91026756299568812</c:v>
                </c:pt>
                <c:pt idx="8">
                  <c:v>0.89561010539327568</c:v>
                </c:pt>
                <c:pt idx="9">
                  <c:v>0.89345713464670129</c:v>
                </c:pt>
                <c:pt idx="10">
                  <c:v>0.87741592975896532</c:v>
                </c:pt>
                <c:pt idx="11">
                  <c:v>0.85697764122571496</c:v>
                </c:pt>
                <c:pt idx="12">
                  <c:v>0.78764113092113353</c:v>
                </c:pt>
                <c:pt idx="13">
                  <c:v>0.79006429127512356</c:v>
                </c:pt>
                <c:pt idx="14">
                  <c:v>0.81747599786400982</c:v>
                </c:pt>
                <c:pt idx="15">
                  <c:v>0.84798605012881789</c:v>
                </c:pt>
                <c:pt idx="16">
                  <c:v>0.84452388476216855</c:v>
                </c:pt>
                <c:pt idx="17">
                  <c:v>0.75171877485903549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'Datos y Gráficos'!$C$170</c:f>
              <c:strCache>
                <c:ptCount val="1"/>
                <c:pt idx="0">
                  <c:v>3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'Datos y Gráficos'!$A$171:$A$188</c:f>
              <c:numCache>
                <c:formatCode>General</c:formatCode>
                <c:ptCount val="18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</c:numCache>
            </c:numRef>
          </c:cat>
          <c:val>
            <c:numRef>
              <c:f>'Datos y Gráficos'!$C$171:$C$188</c:f>
              <c:numCache>
                <c:formatCode>0%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0.66385961611846644</c:v>
                </c:pt>
                <c:pt idx="10">
                  <c:v>0.96241157485517459</c:v>
                </c:pt>
                <c:pt idx="11">
                  <c:v>0.90267408474948363</c:v>
                </c:pt>
                <c:pt idx="12">
                  <c:v>0.92221634404926034</c:v>
                </c:pt>
                <c:pt idx="13">
                  <c:v>0.94102336714824597</c:v>
                </c:pt>
                <c:pt idx="14">
                  <c:v>0.93869575763509006</c:v>
                </c:pt>
                <c:pt idx="15">
                  <c:v>0.9263790360926305</c:v>
                </c:pt>
                <c:pt idx="16">
                  <c:v>0.96626055583839776</c:v>
                </c:pt>
                <c:pt idx="17">
                  <c:v>0.95963324654507753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'Datos y Gráficos'!$D$170</c:f>
              <c:strCache>
                <c:ptCount val="1"/>
                <c:pt idx="0">
                  <c:v>4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'Datos y Gráficos'!$A$171:$A$188</c:f>
              <c:numCache>
                <c:formatCode>General</c:formatCode>
                <c:ptCount val="18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</c:numCache>
            </c:numRef>
          </c:cat>
          <c:val>
            <c:numRef>
              <c:f>'Datos y Gráficos'!$D$171:$D$188</c:f>
              <c:numCache>
                <c:formatCode>0%</c:formatCode>
                <c:ptCount val="18"/>
                <c:pt idx="0">
                  <c:v>0.73058726862248979</c:v>
                </c:pt>
                <c:pt idx="1">
                  <c:v>0.80078605754151166</c:v>
                </c:pt>
                <c:pt idx="2">
                  <c:v>0.96575389623383068</c:v>
                </c:pt>
                <c:pt idx="3">
                  <c:v>0.84306111530353356</c:v>
                </c:pt>
                <c:pt idx="4">
                  <c:v>0.88498820821949442</c:v>
                </c:pt>
                <c:pt idx="5">
                  <c:v>0.86968339279227247</c:v>
                </c:pt>
                <c:pt idx="6">
                  <c:v>0.84497581502185504</c:v>
                </c:pt>
                <c:pt idx="7">
                  <c:v>0.8772360640570408</c:v>
                </c:pt>
                <c:pt idx="8">
                  <c:v>0.90854407288827632</c:v>
                </c:pt>
                <c:pt idx="9">
                  <c:v>0.90821732245360798</c:v>
                </c:pt>
                <c:pt idx="10">
                  <c:v>0.8759153768173974</c:v>
                </c:pt>
                <c:pt idx="11">
                  <c:v>0.86752490531088244</c:v>
                </c:pt>
                <c:pt idx="12">
                  <c:v>0.82194351961545198</c:v>
                </c:pt>
                <c:pt idx="13">
                  <c:v>0.84109482683045234</c:v>
                </c:pt>
                <c:pt idx="14">
                  <c:v>0.86243622847181567</c:v>
                </c:pt>
                <c:pt idx="15">
                  <c:v>0.83511361054895017</c:v>
                </c:pt>
                <c:pt idx="16">
                  <c:v>0.71869459059508067</c:v>
                </c:pt>
                <c:pt idx="17">
                  <c:v>0.58552183251744516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'Datos y Gráficos'!$E$170</c:f>
              <c:strCache>
                <c:ptCount val="1"/>
                <c:pt idx="0">
                  <c:v>6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'Datos y Gráficos'!$A$171:$A$188</c:f>
              <c:numCache>
                <c:formatCode>General</c:formatCode>
                <c:ptCount val="18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</c:numCache>
            </c:numRef>
          </c:cat>
          <c:val>
            <c:numRef>
              <c:f>'Datos y Gráficos'!$E$171:$E$188</c:f>
              <c:numCache>
                <c:formatCode>0%</c:formatCode>
                <c:ptCount val="18"/>
                <c:pt idx="0">
                  <c:v>0.78892231402939861</c:v>
                </c:pt>
                <c:pt idx="1">
                  <c:v>0.78306904932435983</c:v>
                </c:pt>
                <c:pt idx="2">
                  <c:v>0.91563216063978847</c:v>
                </c:pt>
                <c:pt idx="3">
                  <c:v>0.37875660623366286</c:v>
                </c:pt>
                <c:pt idx="4">
                  <c:v>0.40617295753663912</c:v>
                </c:pt>
                <c:pt idx="5">
                  <c:v>0.92957194081924677</c:v>
                </c:pt>
                <c:pt idx="6">
                  <c:v>0.84734974930480789</c:v>
                </c:pt>
                <c:pt idx="7">
                  <c:v>0.87409452182399339</c:v>
                </c:pt>
                <c:pt idx="8">
                  <c:v>0.88726027078041614</c:v>
                </c:pt>
                <c:pt idx="9">
                  <c:v>0.85154100758741558</c:v>
                </c:pt>
                <c:pt idx="10">
                  <c:v>0.88076164849351379</c:v>
                </c:pt>
                <c:pt idx="11">
                  <c:v>0.73852630247202722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'Datos y Gráficos'!$F$170</c:f>
              <c:strCache>
                <c:ptCount val="1"/>
                <c:pt idx="0">
                  <c:v>7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'Datos y Gráficos'!$A$171:$A$188</c:f>
              <c:numCache>
                <c:formatCode>General</c:formatCode>
                <c:ptCount val="18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</c:numCache>
            </c:numRef>
          </c:cat>
          <c:val>
            <c:numRef>
              <c:f>'Datos y Gráficos'!$F$171:$F$188</c:f>
              <c:numCache>
                <c:formatCode>0%</c:formatCode>
                <c:ptCount val="18"/>
                <c:pt idx="0">
                  <c:v>0.55558617305335112</c:v>
                </c:pt>
                <c:pt idx="1">
                  <c:v>0.6417672894616675</c:v>
                </c:pt>
                <c:pt idx="2">
                  <c:v>0.86182645403248415</c:v>
                </c:pt>
                <c:pt idx="3">
                  <c:v>0.84472551657540573</c:v>
                </c:pt>
                <c:pt idx="4">
                  <c:v>0.92405851304101549</c:v>
                </c:pt>
                <c:pt idx="5">
                  <c:v>0.91119011647410408</c:v>
                </c:pt>
                <c:pt idx="6">
                  <c:v>0.89919203786294999</c:v>
                </c:pt>
                <c:pt idx="7">
                  <c:v>0.95143259468983121</c:v>
                </c:pt>
                <c:pt idx="8">
                  <c:v>0.95931960637719027</c:v>
                </c:pt>
                <c:pt idx="9">
                  <c:v>0.9515043098146555</c:v>
                </c:pt>
                <c:pt idx="10">
                  <c:v>0.93463611242512434</c:v>
                </c:pt>
                <c:pt idx="11">
                  <c:v>0.86243769815998106</c:v>
                </c:pt>
                <c:pt idx="12">
                  <c:v>0.87615062164200375</c:v>
                </c:pt>
                <c:pt idx="13">
                  <c:v>0.84548192641596598</c:v>
                </c:pt>
                <c:pt idx="14">
                  <c:v>0.79344994171152694</c:v>
                </c:pt>
                <c:pt idx="15">
                  <c:v>0.80251261260821416</c:v>
                </c:pt>
                <c:pt idx="16">
                  <c:v>0.76116227264297598</c:v>
                </c:pt>
                <c:pt idx="17">
                  <c:v>0.73386767146239495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'Datos y Gráficos'!$G$170</c:f>
              <c:strCache>
                <c:ptCount val="1"/>
                <c:pt idx="0">
                  <c:v>8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'Datos y Gráficos'!$A$171:$A$188</c:f>
              <c:numCache>
                <c:formatCode>General</c:formatCode>
                <c:ptCount val="18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</c:numCache>
            </c:numRef>
          </c:cat>
          <c:val>
            <c:numRef>
              <c:f>'Datos y Gráficos'!$G$171:$G$188</c:f>
              <c:numCache>
                <c:formatCode>0%</c:formatCode>
                <c:ptCount val="18"/>
                <c:pt idx="0">
                  <c:v>0.6526552398833444</c:v>
                </c:pt>
                <c:pt idx="1">
                  <c:v>1.0167697278827974</c:v>
                </c:pt>
                <c:pt idx="2">
                  <c:v>0.47563628569736133</c:v>
                </c:pt>
                <c:pt idx="3">
                  <c:v>1.1549206508092995</c:v>
                </c:pt>
                <c:pt idx="4">
                  <c:v>0.75020529673185887</c:v>
                </c:pt>
                <c:pt idx="5">
                  <c:v>0.70623554783188081</c:v>
                </c:pt>
                <c:pt idx="6">
                  <c:v>0.82966910551798567</c:v>
                </c:pt>
                <c:pt idx="7">
                  <c:v>0.95356664090385479</c:v>
                </c:pt>
                <c:pt idx="8">
                  <c:v>0.8164037663468573</c:v>
                </c:pt>
                <c:pt idx="9">
                  <c:v>0.83271879220322353</c:v>
                </c:pt>
                <c:pt idx="10">
                  <c:v>0.85439026513336103</c:v>
                </c:pt>
                <c:pt idx="11">
                  <c:v>0.80770272763490425</c:v>
                </c:pt>
                <c:pt idx="12">
                  <c:v>0.85107460588325334</c:v>
                </c:pt>
                <c:pt idx="13">
                  <c:v>0.88033518667005384</c:v>
                </c:pt>
                <c:pt idx="14">
                  <c:v>0.89118084295842415</c:v>
                </c:pt>
                <c:pt idx="15">
                  <c:v>0.88303621519738462</c:v>
                </c:pt>
                <c:pt idx="16">
                  <c:v>0.89879534081179169</c:v>
                </c:pt>
                <c:pt idx="17">
                  <c:v>0.87833518709640179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'Datos y Gráficos'!$H$170</c:f>
              <c:strCache>
                <c:ptCount val="1"/>
                <c:pt idx="0">
                  <c:v>10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'Datos y Gráficos'!$A$171:$A$188</c:f>
              <c:numCache>
                <c:formatCode>General</c:formatCode>
                <c:ptCount val="18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</c:numCache>
            </c:numRef>
          </c:cat>
          <c:val>
            <c:numRef>
              <c:f>'Datos y Gráficos'!$H$171:$H$188</c:f>
              <c:numCache>
                <c:formatCode>0%</c:formatCode>
                <c:ptCount val="18"/>
                <c:pt idx="0">
                  <c:v>0.64062937506382445</c:v>
                </c:pt>
                <c:pt idx="1">
                  <c:v>0.77270293748690777</c:v>
                </c:pt>
                <c:pt idx="2">
                  <c:v>0.91798982006282515</c:v>
                </c:pt>
                <c:pt idx="3">
                  <c:v>0.93759373277028335</c:v>
                </c:pt>
                <c:pt idx="4">
                  <c:v>0.96285644988526087</c:v>
                </c:pt>
                <c:pt idx="5">
                  <c:v>0.9132444379669048</c:v>
                </c:pt>
                <c:pt idx="6">
                  <c:v>0.94129727393626084</c:v>
                </c:pt>
                <c:pt idx="7">
                  <c:v>0.86031652782784263</c:v>
                </c:pt>
                <c:pt idx="8">
                  <c:v>0.87746998420590139</c:v>
                </c:pt>
                <c:pt idx="9">
                  <c:v>0.93308061830354871</c:v>
                </c:pt>
                <c:pt idx="10">
                  <c:v>0.91256858363031923</c:v>
                </c:pt>
                <c:pt idx="11">
                  <c:v>0.96780613738692089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'Datos y Gráficos'!$I$170</c:f>
              <c:strCache>
                <c:ptCount val="1"/>
                <c:pt idx="0">
                  <c:v>15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'Datos y Gráficos'!$A$171:$A$188</c:f>
              <c:numCache>
                <c:formatCode>General</c:formatCode>
                <c:ptCount val="18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</c:numCache>
            </c:numRef>
          </c:cat>
          <c:val>
            <c:numRef>
              <c:f>'Datos y Gráficos'!$I$171:$I$188</c:f>
              <c:numCache>
                <c:formatCode>0%</c:formatCode>
                <c:ptCount val="18"/>
                <c:pt idx="0">
                  <c:v>0.71958612352905438</c:v>
                </c:pt>
                <c:pt idx="1">
                  <c:v>0.76846493192346965</c:v>
                </c:pt>
                <c:pt idx="2">
                  <c:v>0.73230686637628517</c:v>
                </c:pt>
                <c:pt idx="3">
                  <c:v>0.81225585576781989</c:v>
                </c:pt>
                <c:pt idx="4">
                  <c:v>0.94117875411888718</c:v>
                </c:pt>
                <c:pt idx="5">
                  <c:v>0.94466948975084664</c:v>
                </c:pt>
                <c:pt idx="6">
                  <c:v>0.96239823267512314</c:v>
                </c:pt>
                <c:pt idx="7">
                  <c:v>0.9291304675597416</c:v>
                </c:pt>
                <c:pt idx="8">
                  <c:v>0.92101504366937503</c:v>
                </c:pt>
                <c:pt idx="9">
                  <c:v>0.93173474149885094</c:v>
                </c:pt>
                <c:pt idx="10">
                  <c:v>0.94316780600372241</c:v>
                </c:pt>
                <c:pt idx="11">
                  <c:v>0.92196069121145996</c:v>
                </c:pt>
                <c:pt idx="12">
                  <c:v>0.88160632305764941</c:v>
                </c:pt>
                <c:pt idx="13">
                  <c:v>0.8469288681143885</c:v>
                </c:pt>
                <c:pt idx="14">
                  <c:v>0.81608576188147008</c:v>
                </c:pt>
                <c:pt idx="15">
                  <c:v>0.78182485939268243</c:v>
                </c:pt>
                <c:pt idx="16">
                  <c:v>0.74680459648708275</c:v>
                </c:pt>
                <c:pt idx="17">
                  <c:v>0.71485522814873881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'Datos y Gráficos'!$J$170</c:f>
              <c:strCache>
                <c:ptCount val="1"/>
                <c:pt idx="0">
                  <c:v>16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'Datos y Gráficos'!$A$171:$A$188</c:f>
              <c:numCache>
                <c:formatCode>General</c:formatCode>
                <c:ptCount val="18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</c:numCache>
            </c:numRef>
          </c:cat>
          <c:val>
            <c:numRef>
              <c:f>'Datos y Gráficos'!$J$171:$J$188</c:f>
              <c:numCache>
                <c:formatCode>0%</c:formatCode>
                <c:ptCount val="18"/>
                <c:pt idx="0">
                  <c:v>0.83111720559402236</c:v>
                </c:pt>
                <c:pt idx="1">
                  <c:v>0.497726801231689</c:v>
                </c:pt>
                <c:pt idx="2">
                  <c:v>0.56838903377379124</c:v>
                </c:pt>
                <c:pt idx="3">
                  <c:v>0.67493245808581237</c:v>
                </c:pt>
                <c:pt idx="4">
                  <c:v>0.77025307951673438</c:v>
                </c:pt>
                <c:pt idx="5">
                  <c:v>0.62610541268253195</c:v>
                </c:pt>
                <c:pt idx="6">
                  <c:v>0.74556968725105888</c:v>
                </c:pt>
                <c:pt idx="7">
                  <c:v>0.79747749473158225</c:v>
                </c:pt>
                <c:pt idx="8">
                  <c:v>0.8111694144338697</c:v>
                </c:pt>
                <c:pt idx="9">
                  <c:v>0.84126107572262265</c:v>
                </c:pt>
                <c:pt idx="10">
                  <c:v>0.82204186806634261</c:v>
                </c:pt>
                <c:pt idx="11">
                  <c:v>0.78781083981755029</c:v>
                </c:pt>
                <c:pt idx="12">
                  <c:v>0.82379978014293831</c:v>
                </c:pt>
                <c:pt idx="13">
                  <c:v>0.88684993404837964</c:v>
                </c:pt>
                <c:pt idx="14">
                  <c:v>0.87361537942667067</c:v>
                </c:pt>
                <c:pt idx="15">
                  <c:v>0.89860781323431593</c:v>
                </c:pt>
                <c:pt idx="16">
                  <c:v>0.89505244463733558</c:v>
                </c:pt>
                <c:pt idx="17">
                  <c:v>0.89283415030636426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'Datos y Gráficos'!$K$170</c:f>
              <c:strCache>
                <c:ptCount val="1"/>
                <c:pt idx="0">
                  <c:v>24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'Datos y Gráficos'!$A$171:$A$188</c:f>
              <c:numCache>
                <c:formatCode>General</c:formatCode>
                <c:ptCount val="18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</c:numCache>
            </c:numRef>
          </c:cat>
          <c:val>
            <c:numRef>
              <c:f>'Datos y Gráficos'!$K$171:$K$188</c:f>
              <c:numCache>
                <c:formatCode>0%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0.63701216638080649</c:v>
                </c:pt>
                <c:pt idx="5">
                  <c:v>0.81459769025794482</c:v>
                </c:pt>
                <c:pt idx="6">
                  <c:v>0.4876299153962439</c:v>
                </c:pt>
                <c:pt idx="7">
                  <c:v>0.93366843393101784</c:v>
                </c:pt>
                <c:pt idx="8">
                  <c:v>0.87762111467996617</c:v>
                </c:pt>
                <c:pt idx="9">
                  <c:v>0.85189133032056119</c:v>
                </c:pt>
                <c:pt idx="10">
                  <c:v>0.89963481474117724</c:v>
                </c:pt>
                <c:pt idx="11">
                  <c:v>0.88837742772007089</c:v>
                </c:pt>
                <c:pt idx="12">
                  <c:v>0.87384124851909639</c:v>
                </c:pt>
                <c:pt idx="13">
                  <c:v>0.87584228203335568</c:v>
                </c:pt>
                <c:pt idx="14">
                  <c:v>0.87324831939848913</c:v>
                </c:pt>
                <c:pt idx="15">
                  <c:v>0.88289975227385642</c:v>
                </c:pt>
                <c:pt idx="16">
                  <c:v>0.87504512651736532</c:v>
                </c:pt>
                <c:pt idx="17">
                  <c:v>0.90865236159499485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400213824"/>
        <c:axId val="-400213280"/>
      </c:lineChart>
      <c:catAx>
        <c:axId val="-400213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UY"/>
          </a:p>
        </c:txPr>
        <c:crossAx val="-400213280"/>
        <c:crosses val="autoZero"/>
        <c:auto val="1"/>
        <c:lblAlgn val="ctr"/>
        <c:lblOffset val="100"/>
        <c:noMultiLvlLbl val="0"/>
      </c:catAx>
      <c:valAx>
        <c:axId val="-400213280"/>
        <c:scaling>
          <c:orientation val="minMax"/>
          <c:max val="1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UY"/>
          </a:p>
        </c:txPr>
        <c:crossAx val="-4002138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UY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UY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 b="0" i="0" baseline="0">
                <a:effectLst/>
              </a:rPr>
              <a:t>Gráfico 4: La Asignación presupuestal a Cultura en el presupuesto asignado al MEC</a:t>
            </a:r>
            <a:endParaRPr lang="es-UY" sz="16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UY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2"/>
              <c:layout>
                <c:manualLayout>
                  <c:x val="-2.2402686346691646E-2"/>
                  <c:y val="-6.018518518518518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2.4642954981360748E-2"/>
                  <c:y val="5.092592592592592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layout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layout>
                <c:manualLayout>
                  <c:x val="-3.1319910514541388E-2"/>
                  <c:y val="-5.555555555555560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9"/>
              <c:layout>
                <c:manualLayout>
                  <c:x val="-1.3441611808014975E-2"/>
                  <c:y val="-5.09259259259259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UY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CulturasobrePresupuesto!$B$1:$U$1</c:f>
              <c:numCache>
                <c:formatCode>General</c:formatCode>
                <c:ptCount val="20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CulturasobrePresupuesto!$B$8:$U$8</c:f>
              <c:numCache>
                <c:formatCode>0%</c:formatCode>
                <c:ptCount val="20"/>
                <c:pt idx="0">
                  <c:v>0.53011199795271102</c:v>
                </c:pt>
                <c:pt idx="1">
                  <c:v>0.53775381033840219</c:v>
                </c:pt>
                <c:pt idx="2">
                  <c:v>0.56833088270009258</c:v>
                </c:pt>
                <c:pt idx="3">
                  <c:v>0.52294909634534237</c:v>
                </c:pt>
                <c:pt idx="4">
                  <c:v>0.46028803276729957</c:v>
                </c:pt>
                <c:pt idx="5">
                  <c:v>0.48603298170784182</c:v>
                </c:pt>
                <c:pt idx="6">
                  <c:v>0.45612182623714065</c:v>
                </c:pt>
                <c:pt idx="7">
                  <c:v>0.45296643338977211</c:v>
                </c:pt>
                <c:pt idx="8">
                  <c:v>0.45414453854637216</c:v>
                </c:pt>
                <c:pt idx="9">
                  <c:v>0.60633591022466982</c:v>
                </c:pt>
                <c:pt idx="10">
                  <c:v>0.57938959969302961</c:v>
                </c:pt>
                <c:pt idx="11">
                  <c:v>0.57907974664398854</c:v>
                </c:pt>
                <c:pt idx="12">
                  <c:v>0.62545771139518025</c:v>
                </c:pt>
                <c:pt idx="13">
                  <c:v>0.63175858185525469</c:v>
                </c:pt>
                <c:pt idx="14">
                  <c:v>0.60198816264211708</c:v>
                </c:pt>
                <c:pt idx="15">
                  <c:v>0.57422384732215503</c:v>
                </c:pt>
                <c:pt idx="16">
                  <c:v>0.578692968978745</c:v>
                </c:pt>
                <c:pt idx="17">
                  <c:v>0.60733641792644155</c:v>
                </c:pt>
                <c:pt idx="18">
                  <c:v>0.62920120630788046</c:v>
                </c:pt>
                <c:pt idx="19">
                  <c:v>0.60371503359735557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400211104"/>
        <c:axId val="-400210560"/>
      </c:lineChart>
      <c:catAx>
        <c:axId val="-400211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UY"/>
          </a:p>
        </c:txPr>
        <c:crossAx val="-400210560"/>
        <c:crosses val="autoZero"/>
        <c:auto val="1"/>
        <c:lblAlgn val="ctr"/>
        <c:lblOffset val="100"/>
        <c:noMultiLvlLbl val="0"/>
      </c:catAx>
      <c:valAx>
        <c:axId val="-400210560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UY"/>
          </a:p>
        </c:txPr>
        <c:crossAx val="-4002111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UY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UY" sz="1400" b="0" i="0" baseline="0">
                <a:effectLst/>
              </a:rPr>
              <a:t>Gráfico 6: Presupuesto en Cultura desde el tipo de gasto</a:t>
            </a:r>
            <a:endParaRPr lang="es-UY" sz="14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UY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Funcionamiento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CulturasobrePresupuesto!$B$1:$T$1</c:f>
              <c:numCache>
                <c:formatCode>General</c:formatCode>
                <c:ptCount val="19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</c:numCache>
            </c:numRef>
          </c:cat>
          <c:val>
            <c:numRef>
              <c:f>CulturasobrePresupuesto!$B$10:$T$10</c:f>
              <c:numCache>
                <c:formatCode>_-* #,##0_-;\-* #,##0_-;_-* "-"??_-;_-@_-</c:formatCode>
                <c:ptCount val="19"/>
                <c:pt idx="0">
                  <c:v>772439382.14546335</c:v>
                </c:pt>
                <c:pt idx="1">
                  <c:v>724313307.08661413</c:v>
                </c:pt>
                <c:pt idx="2">
                  <c:v>419953353.45405769</c:v>
                </c:pt>
                <c:pt idx="3">
                  <c:v>297708883.56407523</c:v>
                </c:pt>
                <c:pt idx="4">
                  <c:v>282379974.22680414</c:v>
                </c:pt>
                <c:pt idx="5">
                  <c:v>266337984.72825271</c:v>
                </c:pt>
                <c:pt idx="6">
                  <c:v>250983041.3358883</c:v>
                </c:pt>
                <c:pt idx="7">
                  <c:v>314036803.97155511</c:v>
                </c:pt>
                <c:pt idx="8">
                  <c:v>410921239.02559662</c:v>
                </c:pt>
                <c:pt idx="9">
                  <c:v>530055750.19816554</c:v>
                </c:pt>
                <c:pt idx="10">
                  <c:v>564007728.82805824</c:v>
                </c:pt>
                <c:pt idx="11">
                  <c:v>629208900</c:v>
                </c:pt>
                <c:pt idx="12">
                  <c:v>663695455.80110502</c:v>
                </c:pt>
                <c:pt idx="13">
                  <c:v>641023409.01302266</c:v>
                </c:pt>
                <c:pt idx="14">
                  <c:v>662219911.58127415</c:v>
                </c:pt>
                <c:pt idx="15">
                  <c:v>729695666.88543713</c:v>
                </c:pt>
                <c:pt idx="16">
                  <c:v>739011254.74778438</c:v>
                </c:pt>
                <c:pt idx="17">
                  <c:v>591004138.56869876</c:v>
                </c:pt>
                <c:pt idx="18">
                  <c:v>566456430.63751006</c:v>
                </c:pt>
              </c:numCache>
            </c:numRef>
          </c:val>
          <c:smooth val="0"/>
        </c:ser>
        <c:ser>
          <c:idx val="1"/>
          <c:order val="1"/>
          <c:tx>
            <c:v>Inversión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CulturasobrePresupuesto!$B$1:$T$1</c:f>
              <c:numCache>
                <c:formatCode>General</c:formatCode>
                <c:ptCount val="19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</c:numCache>
            </c:numRef>
          </c:cat>
          <c:val>
            <c:numRef>
              <c:f>CulturasobrePresupuesto!$B$11:$T$11</c:f>
              <c:numCache>
                <c:formatCode>_-* #,##0_-;\-* #,##0_-;_-* "-"??_-;_-@_-</c:formatCode>
                <c:ptCount val="19"/>
                <c:pt idx="0">
                  <c:v>394201714.91121382</c:v>
                </c:pt>
                <c:pt idx="1">
                  <c:v>472693355.72024083</c:v>
                </c:pt>
                <c:pt idx="2">
                  <c:v>448914741.78403753</c:v>
                </c:pt>
                <c:pt idx="3">
                  <c:v>228257309.19417819</c:v>
                </c:pt>
                <c:pt idx="4">
                  <c:v>113739950.06443299</c:v>
                </c:pt>
                <c:pt idx="5">
                  <c:v>178643515.49633178</c:v>
                </c:pt>
                <c:pt idx="6">
                  <c:v>88078710.648781821</c:v>
                </c:pt>
                <c:pt idx="7">
                  <c:v>111120438.74949685</c:v>
                </c:pt>
                <c:pt idx="8">
                  <c:v>90137583.776431307</c:v>
                </c:pt>
                <c:pt idx="9">
                  <c:v>485800157.40006793</c:v>
                </c:pt>
                <c:pt idx="10">
                  <c:v>187177876.39007699</c:v>
                </c:pt>
                <c:pt idx="11">
                  <c:v>85659594</c:v>
                </c:pt>
                <c:pt idx="12">
                  <c:v>202161538.67403316</c:v>
                </c:pt>
                <c:pt idx="13">
                  <c:v>159584940.02741602</c:v>
                </c:pt>
                <c:pt idx="14">
                  <c:v>137543224.9151338</c:v>
                </c:pt>
                <c:pt idx="15">
                  <c:v>122414672.20885293</c:v>
                </c:pt>
                <c:pt idx="16">
                  <c:v>122368777.23728926</c:v>
                </c:pt>
                <c:pt idx="17">
                  <c:v>99693978.30241017</c:v>
                </c:pt>
                <c:pt idx="18">
                  <c:v>106995176.44336456</c:v>
                </c:pt>
              </c:numCache>
            </c:numRef>
          </c:val>
          <c:smooth val="0"/>
        </c:ser>
        <c:ser>
          <c:idx val="2"/>
          <c:order val="2"/>
          <c:tx>
            <c:v>Personal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CulturasobrePresupuesto!$B$1:$T$1</c:f>
              <c:numCache>
                <c:formatCode>General</c:formatCode>
                <c:ptCount val="19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</c:numCache>
            </c:numRef>
          </c:cat>
          <c:val>
            <c:numRef>
              <c:f>CulturasobrePresupuesto!$B$12:$T$12</c:f>
              <c:numCache>
                <c:formatCode>_-* #,##0_-;\-* #,##0_-;_-* "-"??_-;_-@_-</c:formatCode>
                <c:ptCount val="19"/>
                <c:pt idx="0">
                  <c:v>619810802.7243979</c:v>
                </c:pt>
                <c:pt idx="1">
                  <c:v>626806489.11533117</c:v>
                </c:pt>
                <c:pt idx="2">
                  <c:v>589246322.37871683</c:v>
                </c:pt>
                <c:pt idx="3">
                  <c:v>458065749.02378416</c:v>
                </c:pt>
                <c:pt idx="4">
                  <c:v>399597580.54123712</c:v>
                </c:pt>
                <c:pt idx="5">
                  <c:v>406779520.88636023</c:v>
                </c:pt>
                <c:pt idx="6">
                  <c:v>405631019.70982754</c:v>
                </c:pt>
                <c:pt idx="7">
                  <c:v>447633173.21883804</c:v>
                </c:pt>
                <c:pt idx="8">
                  <c:v>499256197.60108817</c:v>
                </c:pt>
                <c:pt idx="9">
                  <c:v>583929395.31196916</c:v>
                </c:pt>
                <c:pt idx="10">
                  <c:v>591693251.71086395</c:v>
                </c:pt>
                <c:pt idx="11">
                  <c:v>657005456</c:v>
                </c:pt>
                <c:pt idx="12">
                  <c:v>847340553.40699816</c:v>
                </c:pt>
                <c:pt idx="13">
                  <c:v>1000439539.924606</c:v>
                </c:pt>
                <c:pt idx="14">
                  <c:v>1000311552.8538723</c:v>
                </c:pt>
                <c:pt idx="15">
                  <c:v>1019576294.027565</c:v>
                </c:pt>
                <c:pt idx="16">
                  <c:v>1007372688.0788965</c:v>
                </c:pt>
                <c:pt idx="17">
                  <c:v>934933637.42834258</c:v>
                </c:pt>
                <c:pt idx="18">
                  <c:v>881759838.59770918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363598832"/>
        <c:axId val="-363604816"/>
      </c:lineChart>
      <c:catAx>
        <c:axId val="-363598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UY"/>
          </a:p>
        </c:txPr>
        <c:crossAx val="-363604816"/>
        <c:crosses val="autoZero"/>
        <c:auto val="1"/>
        <c:lblAlgn val="ctr"/>
        <c:lblOffset val="100"/>
        <c:noMultiLvlLbl val="0"/>
      </c:catAx>
      <c:valAx>
        <c:axId val="-363604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UY"/>
          </a:p>
        </c:txPr>
        <c:crossAx val="-363598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UY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UY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UY" sz="1600" b="0" i="0" baseline="0">
                <a:effectLst/>
              </a:rPr>
              <a:t>Gráfico 2: La Asignación presupuestal a Cultura en relación al Producto Interno Bruto</a:t>
            </a:r>
            <a:endParaRPr lang="es-UY" sz="16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UY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2.9733638109627376E-2"/>
                  <c:y val="4.37158412069067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1.4866819054813688E-2"/>
                  <c:y val="-3.362757015915905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3.9644850812836502E-2"/>
                  <c:y val="3.699032717507480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>
                <c:manualLayout>
                  <c:x val="-3.6341113245100129E-2"/>
                  <c:y val="3.69903271750749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layout>
                <c:manualLayout>
                  <c:x val="-3.4689244461231998E-2"/>
                  <c:y val="-3.026481314324318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"/>
              <c:layout>
                <c:manualLayout>
                  <c:x val="-3.3037375677363874E-2"/>
                  <c:y val="4.035308419099083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7"/>
              <c:layout>
                <c:manualLayout>
                  <c:x val="-5.1207932299913814E-2"/>
                  <c:y val="3.362757015915896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"/>
              <c:layout>
                <c:manualLayout>
                  <c:x val="-1.4866819054813688E-2"/>
                  <c:y val="-4.03530841909908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UY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CulturasobrePresupuesto!$B$1:$T$1</c:f>
              <c:numCache>
                <c:formatCode>General</c:formatCode>
                <c:ptCount val="19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</c:numCache>
            </c:numRef>
          </c:cat>
          <c:val>
            <c:numRef>
              <c:f>CulturasobrePresupuesto!$B$24:$T$24</c:f>
              <c:numCache>
                <c:formatCode>0.000%</c:formatCode>
                <c:ptCount val="19"/>
                <c:pt idx="0">
                  <c:v>2.7004238543026256E-3</c:v>
                </c:pt>
                <c:pt idx="1">
                  <c:v>2.8517691730367556E-3</c:v>
                </c:pt>
                <c:pt idx="2">
                  <c:v>2.3431199062278079E-3</c:v>
                </c:pt>
                <c:pt idx="3">
                  <c:v>1.9168044654657788E-3</c:v>
                </c:pt>
                <c:pt idx="4">
                  <c:v>1.4537776568615322E-3</c:v>
                </c:pt>
                <c:pt idx="5">
                  <c:v>1.4481141793430512E-3</c:v>
                </c:pt>
                <c:pt idx="6">
                  <c:v>1.2801151135919191E-3</c:v>
                </c:pt>
                <c:pt idx="7">
                  <c:v>1.3800759673227962E-3</c:v>
                </c:pt>
                <c:pt idx="8">
                  <c:v>1.4722467452360124E-3</c:v>
                </c:pt>
                <c:pt idx="9">
                  <c:v>2.2208101602376041E-3</c:v>
                </c:pt>
                <c:pt idx="10">
                  <c:v>1.7576194518135787E-3</c:v>
                </c:pt>
                <c:pt idx="11">
                  <c:v>1.6976988562302615E-3</c:v>
                </c:pt>
                <c:pt idx="12">
                  <c:v>2.0084419439344138E-3</c:v>
                </c:pt>
                <c:pt idx="13">
                  <c:v>2.0189798814716528E-3</c:v>
                </c:pt>
                <c:pt idx="14">
                  <c:v>1.935070228164547E-3</c:v>
                </c:pt>
                <c:pt idx="15">
                  <c:v>1.9290700897737752E-3</c:v>
                </c:pt>
                <c:pt idx="16">
                  <c:v>1.9263252625922342E-3</c:v>
                </c:pt>
                <c:pt idx="17">
                  <c:v>1.6594953891629139E-3</c:v>
                </c:pt>
                <c:pt idx="18">
                  <c:v>1.584101242337673E-3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222198608"/>
        <c:axId val="-222196976"/>
      </c:lineChart>
      <c:catAx>
        <c:axId val="-222198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UY"/>
          </a:p>
        </c:txPr>
        <c:crossAx val="-222196976"/>
        <c:crosses val="autoZero"/>
        <c:auto val="1"/>
        <c:lblAlgn val="ctr"/>
        <c:lblOffset val="100"/>
        <c:noMultiLvlLbl val="0"/>
      </c:catAx>
      <c:valAx>
        <c:axId val="-222196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UY"/>
          </a:p>
        </c:txPr>
        <c:crossAx val="-222198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UY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s-UY" sz="16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+mn-lt"/>
                <a:ea typeface="+mn-ea"/>
                <a:cs typeface="+mn-cs"/>
              </a:defRPr>
            </a:pPr>
            <a:r>
              <a:rPr lang="es-UY" sz="16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+mn-lt"/>
                <a:ea typeface="+mn-ea"/>
                <a:cs typeface="+mn-cs"/>
              </a:rPr>
              <a:t>Gráfico 1: Presupuesto en Cultura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s-UY" sz="16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+mn-lt"/>
              <a:ea typeface="+mn-ea"/>
              <a:cs typeface="+mn-cs"/>
            </a:defRPr>
          </a:pPr>
          <a:endParaRPr lang="es-UY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CulturasobrePresupuesto!$B$13:$T$13</c:f>
              <c:numCache>
                <c:formatCode>_-* #,##0_-;\-* #,##0_-;_-* "-"??_-;_-@_-</c:formatCode>
                <c:ptCount val="19"/>
                <c:pt idx="0">
                  <c:v>1786451899.781075</c:v>
                </c:pt>
                <c:pt idx="1">
                  <c:v>1823813151.9221861</c:v>
                </c:pt>
                <c:pt idx="2">
                  <c:v>1458114417.6168122</c:v>
                </c:pt>
                <c:pt idx="3">
                  <c:v>984031941.7820375</c:v>
                </c:pt>
                <c:pt idx="4">
                  <c:v>795717504.83247423</c:v>
                </c:pt>
                <c:pt idx="5">
                  <c:v>851761021.11094463</c:v>
                </c:pt>
                <c:pt idx="6">
                  <c:v>744692771.6944977</c:v>
                </c:pt>
                <c:pt idx="7">
                  <c:v>872790415.93989003</c:v>
                </c:pt>
                <c:pt idx="8">
                  <c:v>1000315020.403116</c:v>
                </c:pt>
                <c:pt idx="9">
                  <c:v>1599785302.9102027</c:v>
                </c:pt>
                <c:pt idx="10">
                  <c:v>1342878856.9289992</c:v>
                </c:pt>
                <c:pt idx="11">
                  <c:v>1371873950</c:v>
                </c:pt>
                <c:pt idx="12">
                  <c:v>1713197547.8821363</c:v>
                </c:pt>
                <c:pt idx="13">
                  <c:v>1801047888.9650445</c:v>
                </c:pt>
                <c:pt idx="14">
                  <c:v>1800074689.3502803</c:v>
                </c:pt>
                <c:pt idx="15">
                  <c:v>1871686633.1218553</c:v>
                </c:pt>
                <c:pt idx="16">
                  <c:v>1868752720.0639703</c:v>
                </c:pt>
                <c:pt idx="17">
                  <c:v>1625631754.2994514</c:v>
                </c:pt>
                <c:pt idx="18">
                  <c:v>1555211445.6785836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280938000"/>
        <c:axId val="-280940176"/>
      </c:lineChart>
      <c:catAx>
        <c:axId val="-280938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UY"/>
          </a:p>
        </c:txPr>
        <c:crossAx val="-280940176"/>
        <c:crosses val="autoZero"/>
        <c:auto val="1"/>
        <c:lblAlgn val="ctr"/>
        <c:lblOffset val="100"/>
        <c:noMultiLvlLbl val="0"/>
      </c:catAx>
      <c:valAx>
        <c:axId val="-280940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UY"/>
          </a:p>
        </c:txPr>
        <c:crossAx val="-280938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UY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s-UY" sz="16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+mn-lt"/>
                <a:ea typeface="+mn-ea"/>
                <a:cs typeface="+mn-cs"/>
              </a:defRPr>
            </a:pPr>
            <a:r>
              <a:rPr lang="es-UY" sz="16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+mn-lt"/>
                <a:ea typeface="+mn-ea"/>
                <a:cs typeface="+mn-cs"/>
              </a:rPr>
              <a:t>Gráfico 3: La Asignación presupuestal a Cultura en el Presupuesto Nacional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s-UY" sz="16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+mn-lt"/>
              <a:ea typeface="+mn-ea"/>
              <a:cs typeface="+mn-cs"/>
            </a:defRPr>
          </a:pPr>
          <a:endParaRPr lang="es-UY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5.3054095389196768E-2"/>
                  <c:y val="5.092592592592592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5.0261774579239027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4.7469453769281307E-2"/>
                  <c:y val="4.6296296296296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layout>
                <c:manualLayout>
                  <c:x val="-5.3054095389196754E-2"/>
                  <c:y val="-3.703703703703712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"/>
              <c:layout>
                <c:manualLayout>
                  <c:x val="-5.5846416199154474E-2"/>
                  <c:y val="-4.166666666666675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3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7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8"/>
              <c:layout>
                <c:manualLayout>
                  <c:x val="-5.0261774579239027E-2"/>
                  <c:y val="5.092592592592592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9"/>
              <c:layout>
                <c:manualLayout>
                  <c:x val="-2.7923208099578261E-3"/>
                  <c:y val="-5.092592592592601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UY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CulturasobrePresupuesto!$B$1:$U$1</c:f>
              <c:numCache>
                <c:formatCode>General</c:formatCode>
                <c:ptCount val="20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</c:numCache>
            </c:numRef>
          </c:cat>
          <c:val>
            <c:numRef>
              <c:f>CulturasobrePresupuesto!$B$20:$U$20</c:f>
              <c:numCache>
                <c:formatCode>0.00%</c:formatCode>
                <c:ptCount val="20"/>
                <c:pt idx="0">
                  <c:v>1.2166070899817213E-2</c:v>
                </c:pt>
                <c:pt idx="1">
                  <c:v>1.2202160212576247E-2</c:v>
                </c:pt>
                <c:pt idx="2">
                  <c:v>9.2602763092880843E-3</c:v>
                </c:pt>
                <c:pt idx="3">
                  <c:v>6.4219477939163831E-3</c:v>
                </c:pt>
                <c:pt idx="4">
                  <c:v>5.0165742101608412E-3</c:v>
                </c:pt>
                <c:pt idx="5">
                  <c:v>5.9189043053549505E-3</c:v>
                </c:pt>
                <c:pt idx="6">
                  <c:v>5.5069404468094602E-3</c:v>
                </c:pt>
                <c:pt idx="7">
                  <c:v>5.1161327382525162E-3</c:v>
                </c:pt>
                <c:pt idx="8">
                  <c:v>5.5623034388209616E-3</c:v>
                </c:pt>
                <c:pt idx="9">
                  <c:v>8.3618844526843084E-3</c:v>
                </c:pt>
                <c:pt idx="10">
                  <c:v>6.5434567917018261E-3</c:v>
                </c:pt>
                <c:pt idx="11">
                  <c:v>6.5600399465399299E-3</c:v>
                </c:pt>
                <c:pt idx="12">
                  <c:v>7.762672799886643E-3</c:v>
                </c:pt>
                <c:pt idx="13">
                  <c:v>7.799799258042992E-3</c:v>
                </c:pt>
                <c:pt idx="14">
                  <c:v>7.3289556899604714E-3</c:v>
                </c:pt>
                <c:pt idx="15">
                  <c:v>7.2910896764903097E-3</c:v>
                </c:pt>
                <c:pt idx="16">
                  <c:v>7.1687290041950943E-3</c:v>
                </c:pt>
                <c:pt idx="17">
                  <c:v>5.769672804422938E-3</c:v>
                </c:pt>
                <c:pt idx="18">
                  <c:v>4.8462755811059677E-3</c:v>
                </c:pt>
                <c:pt idx="19">
                  <c:v>5.7191192474263493E-3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280935824"/>
        <c:axId val="-280943440"/>
      </c:lineChart>
      <c:catAx>
        <c:axId val="-280935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UY"/>
          </a:p>
        </c:txPr>
        <c:crossAx val="-280943440"/>
        <c:crosses val="autoZero"/>
        <c:auto val="1"/>
        <c:lblAlgn val="ctr"/>
        <c:lblOffset val="100"/>
        <c:noMultiLvlLbl val="0"/>
      </c:catAx>
      <c:valAx>
        <c:axId val="-280943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UY"/>
          </a:p>
        </c:txPr>
        <c:crossAx val="-2809358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UY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UY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'Asignación y Ejecución'!$A$2:$AN$2</c:f>
              <c:numCache>
                <c:formatCode>0</c:formatCode>
                <c:ptCount val="40"/>
                <c:pt idx="0">
                  <c:v>1</c:v>
                </c:pt>
                <c:pt idx="1">
                  <c:v>1</c:v>
                </c:pt>
                <c:pt idx="2" formatCode="_-* #,##0_-;\-* #,##0_-;_-* &quot;-&quot;??_-;_-@_-">
                  <c:v>233684047</c:v>
                </c:pt>
                <c:pt idx="3" formatCode="_-* #,##0_-;\-* #,##0_-;_-* &quot;-&quot;??_-;_-@_-">
                  <c:v>83405653</c:v>
                </c:pt>
                <c:pt idx="4" formatCode="_-* #,##0_-;\-* #,##0_-;_-* &quot;-&quot;??_-;_-@_-">
                  <c:v>235001635</c:v>
                </c:pt>
                <c:pt idx="5" formatCode="_-* #,##0_-;\-* #,##0_-;_-* &quot;-&quot;??_-;_-@_-">
                  <c:v>82476021</c:v>
                </c:pt>
                <c:pt idx="6" formatCode="_-* #,##0_-;\-* #,##0_-;_-* &quot;-&quot;??_-;_-@_-">
                  <c:v>106375582</c:v>
                </c:pt>
                <c:pt idx="7" formatCode="_-* #,##0_-;\-* #,##0_-;_-* &quot;-&quot;??_-;_-@_-">
                  <c:v>94106690</c:v>
                </c:pt>
                <c:pt idx="8" formatCode="_-* #,##0_-;\-* #,##0_-;_-* &quot;-&quot;??_-;_-@_-">
                  <c:v>91928426</c:v>
                </c:pt>
                <c:pt idx="9" formatCode="_-* #,##0_-;\-* #,##0_-;_-* &quot;-&quot;??_-;_-@_-">
                  <c:v>78853608</c:v>
                </c:pt>
                <c:pt idx="10" formatCode="_-* #,##0_-;\-* #,##0_-;_-* &quot;-&quot;??_-;_-@_-">
                  <c:v>95584732</c:v>
                </c:pt>
                <c:pt idx="11" formatCode="_-* #,##0_-;\-* #,##0_-;_-* &quot;-&quot;??_-;_-@_-">
                  <c:v>74469338</c:v>
                </c:pt>
                <c:pt idx="12" formatCode="_-* #,##0_-;\-* #,##0_-;_-* &quot;-&quot;??_-;_-@_-">
                  <c:v>94981127</c:v>
                </c:pt>
                <c:pt idx="13" formatCode="_-* #,##0_-;\-* #,##0_-;_-* &quot;-&quot;??_-;_-@_-">
                  <c:v>70815387</c:v>
                </c:pt>
                <c:pt idx="14" formatCode="_-* #,##0_-;\-* #,##0_-;_-* &quot;-&quot;??_-;_-@_-">
                  <c:v>96840575</c:v>
                </c:pt>
                <c:pt idx="15" formatCode="_-* #,##0_-;\-* #,##0_-;_-* &quot;-&quot;??_-;_-@_-">
                  <c:v>85679143</c:v>
                </c:pt>
                <c:pt idx="16" formatCode="_-* #,##0_-;\-* #,##0_-;_-* &quot;-&quot;??_-;_-@_-">
                  <c:v>112841396</c:v>
                </c:pt>
                <c:pt idx="17" formatCode="_-* #,##0_-;\-* #,##0_-;_-* &quot;-&quot;??_-;_-@_-">
                  <c:v>108818198</c:v>
                </c:pt>
                <c:pt idx="18" formatCode="_-* #,##0_-;\-* #,##0_-;_-* &quot;-&quot;??_-;_-@_-">
                  <c:v>184915716</c:v>
                </c:pt>
                <c:pt idx="19" formatCode="_-* #,##0_-;\-* #,##0_-;_-* &quot;-&quot;??_-;_-@_-">
                  <c:v>172920873</c:v>
                </c:pt>
                <c:pt idx="20" formatCode="_-* #,##0_-;\-* #,##0_-;_-* &quot;-&quot;??_-;_-@_-">
                  <c:v>220749308</c:v>
                </c:pt>
                <c:pt idx="21" formatCode="_-* #,##0_-;\-* #,##0_-;_-* &quot;-&quot;??_-;_-@_-">
                  <c:v>213697919</c:v>
                </c:pt>
                <c:pt idx="22" formatCode="_-* #,##0_-;\-* #,##0_-;_-* &quot;-&quot;??_-;_-@_-">
                  <c:v>207286890</c:v>
                </c:pt>
                <c:pt idx="23" formatCode="_-* #,##0_-;\-* #,##0_-;_-* &quot;-&quot;??_-;_-@_-">
                  <c:v>203580234</c:v>
                </c:pt>
                <c:pt idx="24" formatCode="_-* #,##0_-;\-* #,##0_-;_-* &quot;-&quot;??_-;_-@_-">
                  <c:v>226831585</c:v>
                </c:pt>
                <c:pt idx="25" formatCode="_-* #,##0_-;\-* #,##0_-;_-* &quot;-&quot;??_-;_-@_-">
                  <c:v>221718565</c:v>
                </c:pt>
                <c:pt idx="26" formatCode="_-* #,##0_-;\-* #,##0_-;_-* &quot;-&quot;??_-;_-@_-">
                  <c:v>317028138</c:v>
                </c:pt>
                <c:pt idx="27" formatCode="_-* #,##0_-;\-* #,##0_-;_-* &quot;-&quot;??_-;_-@_-">
                  <c:v>276697863</c:v>
                </c:pt>
                <c:pt idx="28" formatCode="_-* #,##0_-;\-* #,##0_-;_-* &quot;-&quot;??_-;_-@_-">
                  <c:v>317587772</c:v>
                </c:pt>
                <c:pt idx="29" formatCode="_-* #,##0_-;\-* #,##0_-;_-* &quot;-&quot;??_-;_-@_-">
                  <c:v>308376316</c:v>
                </c:pt>
                <c:pt idx="30" formatCode="_-* #,##0_-;\-* #,##0_-;_-* &quot;-&quot;??_-;_-@_-">
                  <c:v>318396897</c:v>
                </c:pt>
                <c:pt idx="31" formatCode="_-* #,##0_-;\-* #,##0_-;_-* &quot;-&quot;??_-;_-@_-">
                  <c:v>315513147</c:v>
                </c:pt>
                <c:pt idx="32" formatCode="_-* #,##0_-;\-* #,##0_-;_-* &quot;-&quot;??_-;_-@_-">
                  <c:v>398730696</c:v>
                </c:pt>
                <c:pt idx="33" formatCode="_-* #,##0_-;\-* #,##0_-;_-* &quot;-&quot;??_-;_-@_-">
                  <c:v>392646423</c:v>
                </c:pt>
                <c:pt idx="34" formatCode="_-* #,##0_-;\-* #,##0_-;_-* &quot;-&quot;??_-;_-@_-">
                  <c:v>424107919</c:v>
                </c:pt>
                <c:pt idx="35" formatCode="_-* #,##0_-;\-* #,##0_-;_-* &quot;-&quot;??_-;_-@_-">
                  <c:v>404959821</c:v>
                </c:pt>
                <c:pt idx="36" formatCode="_-* #,##0_-;\-* #,##0_-;_-* &quot;-&quot;??_-;_-@_-">
                  <c:v>196320626</c:v>
                </c:pt>
                <c:pt idx="37" formatCode="_-* #,##0_-;\-* #,##0_-;_-* &quot;-&quot;??_-;_-@_-">
                  <c:v>188672370</c:v>
                </c:pt>
                <c:pt idx="38" formatCode="_-* #,##0_-;\-* #,##0_-;_-* &quot;-&quot;??_-;_-@_-">
                  <c:v>194252273</c:v>
                </c:pt>
                <c:pt idx="39" formatCode="_-* #,##0_-;\-* #,##0_-;_-* &quot;-&quot;??_-;_-@_-">
                  <c:v>190014252</c:v>
                </c:pt>
              </c:numCache>
            </c:numRef>
          </c:val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'Asignación y Ejecución'!$A$3:$AN$3</c:f>
              <c:numCache>
                <c:formatCode>0</c:formatCode>
                <c:ptCount val="40"/>
                <c:pt idx="0">
                  <c:v>1</c:v>
                </c:pt>
                <c:pt idx="1">
                  <c:v>2</c:v>
                </c:pt>
                <c:pt idx="2" formatCode="_-* #,##0_-;\-* #,##0_-;_-* &quot;-&quot;??_-;_-@_-">
                  <c:v>36672985</c:v>
                </c:pt>
                <c:pt idx="3" formatCode="_-* #,##0_-;\-* #,##0_-;_-* &quot;-&quot;??_-;_-@_-">
                  <c:v>5471003</c:v>
                </c:pt>
                <c:pt idx="4" formatCode="_-* #,##0_-;\-* #,##0_-;_-* &quot;-&quot;??_-;_-@_-">
                  <c:v>37666615</c:v>
                </c:pt>
                <c:pt idx="5" formatCode="_-* #,##0_-;\-* #,##0_-;_-* &quot;-&quot;??_-;_-@_-">
                  <c:v>4937443</c:v>
                </c:pt>
                <c:pt idx="6" formatCode="_-* #,##0_-;\-* #,##0_-;_-* &quot;-&quot;??_-;_-@_-">
                  <c:v>8312357</c:v>
                </c:pt>
                <c:pt idx="7" formatCode="_-* #,##0_-;\-* #,##0_-;_-* &quot;-&quot;??_-;_-@_-">
                  <c:v>6517891</c:v>
                </c:pt>
                <c:pt idx="8" formatCode="_-* #,##0_-;\-* #,##0_-;_-* &quot;-&quot;??_-;_-@_-">
                  <c:v>6094618</c:v>
                </c:pt>
                <c:pt idx="9" formatCode="_-* #,##0_-;\-* #,##0_-;_-* &quot;-&quot;??_-;_-@_-">
                  <c:v>3408693</c:v>
                </c:pt>
                <c:pt idx="10" formatCode="_-* #,##0_-;\-* #,##0_-;_-* &quot;-&quot;??_-;_-@_-">
                  <c:v>6455629</c:v>
                </c:pt>
                <c:pt idx="11" formatCode="_-* #,##0_-;\-* #,##0_-;_-* &quot;-&quot;??_-;_-@_-">
                  <c:v>1611182</c:v>
                </c:pt>
                <c:pt idx="12" formatCode="_-* #,##0_-;\-* #,##0_-;_-* &quot;-&quot;??_-;_-@_-">
                  <c:v>6351804</c:v>
                </c:pt>
                <c:pt idx="13" formatCode="_-* #,##0_-;\-* #,##0_-;_-* &quot;-&quot;??_-;_-@_-">
                  <c:v>3793851</c:v>
                </c:pt>
                <c:pt idx="14" formatCode="_-* #,##0_-;\-* #,##0_-;_-* &quot;-&quot;??_-;_-@_-">
                  <c:v>6071824</c:v>
                </c:pt>
                <c:pt idx="15" formatCode="_-* #,##0_-;\-* #,##0_-;_-* &quot;-&quot;??_-;_-@_-">
                  <c:v>4658010</c:v>
                </c:pt>
                <c:pt idx="16" formatCode="_-* #,##0_-;\-* #,##0_-;_-* &quot;-&quot;??_-;_-@_-">
                  <c:v>13435000</c:v>
                </c:pt>
                <c:pt idx="17" formatCode="_-* #,##0_-;\-* #,##0_-;_-* &quot;-&quot;??_-;_-@_-">
                  <c:v>12440408</c:v>
                </c:pt>
                <c:pt idx="18" formatCode="_-* #,##0_-;\-* #,##0_-;_-* &quot;-&quot;??_-;_-@_-">
                  <c:v>15078500</c:v>
                </c:pt>
                <c:pt idx="19" formatCode="_-* #,##0_-;\-* #,##0_-;_-* &quot;-&quot;??_-;_-@_-">
                  <c:v>14549777</c:v>
                </c:pt>
                <c:pt idx="20" formatCode="_-* #,##0_-;\-* #,##0_-;_-* &quot;-&quot;??_-;_-@_-">
                  <c:v>27660020</c:v>
                </c:pt>
                <c:pt idx="21" formatCode="_-* #,##0_-;\-* #,##0_-;_-* &quot;-&quot;??_-;_-@_-">
                  <c:v>25951823</c:v>
                </c:pt>
                <c:pt idx="22" formatCode="_-* #,##0_-;\-* #,##0_-;_-* &quot;-&quot;??_-;_-@_-">
                  <c:v>23983360</c:v>
                </c:pt>
                <c:pt idx="23" formatCode="_-* #,##0_-;\-* #,##0_-;_-* &quot;-&quot;??_-;_-@_-">
                  <c:v>21287056</c:v>
                </c:pt>
                <c:pt idx="24" formatCode="_-* #,##0_-;\-* #,##0_-;_-* &quot;-&quot;??_-;_-@_-">
                  <c:v>29068496</c:v>
                </c:pt>
                <c:pt idx="25" formatCode="_-* #,##0_-;\-* #,##0_-;_-* &quot;-&quot;??_-;_-@_-">
                  <c:v>26685313</c:v>
                </c:pt>
                <c:pt idx="26" formatCode="_-* #,##0_-;\-* #,##0_-;_-* &quot;-&quot;??_-;_-@_-">
                  <c:v>17341128</c:v>
                </c:pt>
                <c:pt idx="27" formatCode="_-* #,##0_-;\-* #,##0_-;_-* &quot;-&quot;??_-;_-@_-">
                  <c:v>16177362</c:v>
                </c:pt>
                <c:pt idx="28" formatCode="_-* #,##0_-;\-* #,##0_-;_-* &quot;-&quot;??_-;_-@_-">
                  <c:v>25793128</c:v>
                </c:pt>
                <c:pt idx="29" formatCode="_-* #,##0_-;\-* #,##0_-;_-* &quot;-&quot;??_-;_-@_-">
                  <c:v>23541570</c:v>
                </c:pt>
                <c:pt idx="30" formatCode="_-* #,##0_-;\-* #,##0_-;_-* &quot;-&quot;??_-;_-@_-">
                  <c:v>22107828</c:v>
                </c:pt>
                <c:pt idx="31" formatCode="_-* #,##0_-;\-* #,##0_-;_-* &quot;-&quot;??_-;_-@_-">
                  <c:v>20623126</c:v>
                </c:pt>
                <c:pt idx="32" formatCode="_-* #,##0_-;\-* #,##0_-;_-* &quot;-&quot;??_-;_-@_-">
                  <c:v>25035925</c:v>
                </c:pt>
                <c:pt idx="33" formatCode="_-* #,##0_-;\-* #,##0_-;_-* &quot;-&quot;??_-;_-@_-">
                  <c:v>23974252</c:v>
                </c:pt>
                <c:pt idx="34" formatCode="_-* #,##0_-;\-* #,##0_-;_-* &quot;-&quot;??_-;_-@_-">
                  <c:v>51798768</c:v>
                </c:pt>
                <c:pt idx="35" formatCode="_-* #,##0_-;\-* #,##0_-;_-* &quot;-&quot;??_-;_-@_-">
                  <c:v>47673783</c:v>
                </c:pt>
                <c:pt idx="36" formatCode="_-* #,##0_-;\-* #,##0_-;_-* &quot;-&quot;??_-;_-@_-">
                  <c:v>19409765</c:v>
                </c:pt>
                <c:pt idx="37" formatCode="_-* #,##0_-;\-* #,##0_-;_-* &quot;-&quot;??_-;_-@_-">
                  <c:v>17911705</c:v>
                </c:pt>
                <c:pt idx="38" formatCode="_-* #,##0_-;\-* #,##0_-;_-* &quot;-&quot;??_-;_-@_-">
                  <c:v>14296774</c:v>
                </c:pt>
                <c:pt idx="39" formatCode="_-* #,##0_-;\-* #,##0_-;_-* &quot;-&quot;??_-;_-@_-">
                  <c:v>17974250</c:v>
                </c:pt>
              </c:numCache>
            </c:numRef>
          </c:val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'Asignación y Ejecución'!$A$4:$AN$4</c:f>
              <c:numCache>
                <c:formatCode>0</c:formatCode>
                <c:ptCount val="40"/>
                <c:pt idx="0">
                  <c:v>1</c:v>
                </c:pt>
                <c:pt idx="1">
                  <c:v>3</c:v>
                </c:pt>
                <c:pt idx="2" formatCode="_-* #,##0_-;\-* #,##0_-;_-* &quot;-&quot;??_-;_-@_-">
                  <c:v>99190888</c:v>
                </c:pt>
                <c:pt idx="3" formatCode="_-* #,##0_-;\-* #,##0_-;_-* &quot;-&quot;??_-;_-@_-">
                  <c:v>74603148</c:v>
                </c:pt>
                <c:pt idx="4" formatCode="_-* #,##0_-;\-* #,##0_-;_-* &quot;-&quot;??_-;_-@_-">
                  <c:v>116517429</c:v>
                </c:pt>
                <c:pt idx="5" formatCode="_-* #,##0_-;\-* #,##0_-;_-* &quot;-&quot;??_-;_-@_-">
                  <c:v>85092977</c:v>
                </c:pt>
                <c:pt idx="6" formatCode="_-* #,##0_-;\-* #,##0_-;_-* &quot;-&quot;??_-;_-@_-">
                  <c:v>104905748</c:v>
                </c:pt>
                <c:pt idx="7" formatCode="_-* #,##0_-;\-* #,##0_-;_-* &quot;-&quot;??_-;_-@_-">
                  <c:v>79965886</c:v>
                </c:pt>
                <c:pt idx="8" formatCode="_-* #,##0_-;\-* #,##0_-;_-* &quot;-&quot;??_-;_-@_-">
                  <c:v>102872280</c:v>
                </c:pt>
                <c:pt idx="9" formatCode="_-* #,##0_-;\-* #,##0_-;_-* &quot;-&quot;??_-;_-@_-">
                  <c:v>75618455</c:v>
                </c:pt>
                <c:pt idx="10" formatCode="_-* #,##0_-;\-* #,##0_-;_-* &quot;-&quot;??_-;_-@_-">
                  <c:v>85026460</c:v>
                </c:pt>
                <c:pt idx="11" formatCode="_-* #,##0_-;\-* #,##0_-;_-* &quot;-&quot;??_-;_-@_-">
                  <c:v>76217373</c:v>
                </c:pt>
                <c:pt idx="12" formatCode="_-* #,##0_-;\-* #,##0_-;_-* &quot;-&quot;??_-;_-@_-">
                  <c:v>91840685</c:v>
                </c:pt>
                <c:pt idx="13" formatCode="_-* #,##0_-;\-* #,##0_-;_-* &quot;-&quot;??_-;_-@_-">
                  <c:v>81115221</c:v>
                </c:pt>
                <c:pt idx="14" formatCode="_-* #,##0_-;\-* #,##0_-;_-* &quot;-&quot;??_-;_-@_-">
                  <c:v>100432281</c:v>
                </c:pt>
                <c:pt idx="15" formatCode="_-* #,##0_-;\-* #,##0_-;_-* &quot;-&quot;??_-;_-@_-">
                  <c:v>86478556</c:v>
                </c:pt>
                <c:pt idx="16" formatCode="_-* #,##0_-;\-* #,##0_-;_-* &quot;-&quot;??_-;_-@_-">
                  <c:v>116425850</c:v>
                </c:pt>
                <c:pt idx="17" formatCode="_-* #,##0_-;\-* #,##0_-;_-* &quot;-&quot;??_-;_-@_-">
                  <c:v>99665376</c:v>
                </c:pt>
                <c:pt idx="18" formatCode="_-* #,##0_-;\-* #,##0_-;_-* &quot;-&quot;??_-;_-@_-">
                  <c:v>146425513</c:v>
                </c:pt>
                <c:pt idx="19" formatCode="_-* #,##0_-;\-* #,##0_-;_-* &quot;-&quot;??_-;_-@_-">
                  <c:v>122786360</c:v>
                </c:pt>
                <c:pt idx="20" formatCode="_-* #,##0_-;\-* #,##0_-;_-* &quot;-&quot;??_-;_-@_-">
                  <c:v>184300998</c:v>
                </c:pt>
                <c:pt idx="21" formatCode="_-* #,##0_-;\-* #,##0_-;_-* &quot;-&quot;??_-;_-@_-">
                  <c:v>146958386</c:v>
                </c:pt>
                <c:pt idx="22" formatCode="_-* #,##0_-;\-* #,##0_-;_-* &quot;-&quot;??_-;_-@_-">
                  <c:v>207012929</c:v>
                </c:pt>
                <c:pt idx="23" formatCode="_-* #,##0_-;\-* #,##0_-;_-* &quot;-&quot;??_-;_-@_-">
                  <c:v>159689353</c:v>
                </c:pt>
                <c:pt idx="24" formatCode="_-* #,##0_-;\-* #,##0_-;_-* &quot;-&quot;??_-;_-@_-">
                  <c:v>251003690</c:v>
                </c:pt>
                <c:pt idx="25" formatCode="_-* #,##0_-;\-* #,##0_-;_-* &quot;-&quot;??_-;_-@_-">
                  <c:v>186001320</c:v>
                </c:pt>
                <c:pt idx="26" formatCode="_-* #,##0_-;\-* #,##0_-;_-* &quot;-&quot;??_-;_-@_-">
                  <c:v>367447878</c:v>
                </c:pt>
                <c:pt idx="27" formatCode="_-* #,##0_-;\-* #,##0_-;_-* &quot;-&quot;??_-;_-@_-">
                  <c:v>259904824</c:v>
                </c:pt>
                <c:pt idx="28" formatCode="_-* #,##0_-;\-* #,##0_-;_-* &quot;-&quot;??_-;_-@_-">
                  <c:v>496425744</c:v>
                </c:pt>
                <c:pt idx="29" formatCode="_-* #,##0_-;\-* #,##0_-;_-* &quot;-&quot;??_-;_-@_-">
                  <c:v>331583355</c:v>
                </c:pt>
                <c:pt idx="30" formatCode="_-* #,##0_-;\-* #,##0_-;_-* &quot;-&quot;??_-;_-@_-">
                  <c:v>535974977</c:v>
                </c:pt>
                <c:pt idx="31" formatCode="_-* #,##0_-;\-* #,##0_-;_-* &quot;-&quot;??_-;_-@_-">
                  <c:v>380364846</c:v>
                </c:pt>
                <c:pt idx="32" formatCode="_-* #,##0_-;\-* #,##0_-;_-* &quot;-&quot;??_-;_-@_-">
                  <c:v>593742990</c:v>
                </c:pt>
                <c:pt idx="33" formatCode="_-* #,##0_-;\-* #,##0_-;_-* &quot;-&quot;??_-;_-@_-">
                  <c:v>446213281</c:v>
                </c:pt>
                <c:pt idx="34" formatCode="_-* #,##0_-;\-* #,##0_-;_-* &quot;-&quot;??_-;_-@_-">
                  <c:v>636073592</c:v>
                </c:pt>
                <c:pt idx="35" formatCode="_-* #,##0_-;\-* #,##0_-;_-* &quot;-&quot;??_-;_-@_-">
                  <c:v>486460301</c:v>
                </c:pt>
                <c:pt idx="36" formatCode="_-* #,##0_-;\-* #,##0_-;_-* &quot;-&quot;??_-;_-@_-">
                  <c:v>553280741</c:v>
                </c:pt>
                <c:pt idx="37" formatCode="_-* #,##0_-;\-* #,##0_-;_-* &quot;-&quot;??_-;_-@_-">
                  <c:v>371496031</c:v>
                </c:pt>
                <c:pt idx="38" formatCode="_-* #,##0_-;\-* #,##0_-;_-* &quot;-&quot;??_-;_-@_-">
                  <c:v>531274559</c:v>
                </c:pt>
                <c:pt idx="39" formatCode="_-* #,##0_-;\-* #,##0_-;_-* &quot;-&quot;??_-;_-@_-">
                  <c:v>499385028</c:v>
                </c:pt>
              </c:numCache>
            </c:numRef>
          </c:val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'[1]Asignación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'[1]Asignación y Ejecución'!$A$5:$AN$5</c:f>
              <c:numCache>
                <c:formatCode>General</c:formatCode>
                <c:ptCount val="40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1248345</c:v>
                </c:pt>
                <c:pt idx="35">
                  <c:v>121977</c:v>
                </c:pt>
                <c:pt idx="36">
                  <c:v>215149642</c:v>
                </c:pt>
                <c:pt idx="37">
                  <c:v>213578198</c:v>
                </c:pt>
                <c:pt idx="38">
                  <c:v>202870433</c:v>
                </c:pt>
                <c:pt idx="39">
                  <c:v>219007031</c:v>
                </c:pt>
              </c:numCache>
            </c:numRef>
          </c:val>
        </c:ser>
        <c:ser>
          <c:idx val="4"/>
          <c:order val="4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'[1]Asignación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'[1]Asignación y Ejecución'!$A$6:$AN$6</c:f>
              <c:numCache>
                <c:formatCode>General</c:formatCode>
                <c:ptCount val="40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11496057</c:v>
                </c:pt>
                <c:pt idx="37">
                  <c:v>8970633</c:v>
                </c:pt>
                <c:pt idx="38">
                  <c:v>15650000</c:v>
                </c:pt>
                <c:pt idx="39">
                  <c:v>25500000</c:v>
                </c:pt>
              </c:numCache>
            </c:numRef>
          </c:val>
        </c:ser>
        <c:ser>
          <c:idx val="5"/>
          <c:order val="5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'[1]Asignación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'[1]Asignación y Ejecución'!$A$7:$AN$7</c:f>
              <c:numCache>
                <c:formatCode>General</c:formatCode>
                <c:ptCount val="40"/>
                <c:pt idx="0">
                  <c:v>2</c:v>
                </c:pt>
                <c:pt idx="1">
                  <c:v>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1323562</c:v>
                </c:pt>
                <c:pt idx="35">
                  <c:v>1067693</c:v>
                </c:pt>
                <c:pt idx="36">
                  <c:v>174301916</c:v>
                </c:pt>
                <c:pt idx="37">
                  <c:v>167687153</c:v>
                </c:pt>
                <c:pt idx="38">
                  <c:v>240653936</c:v>
                </c:pt>
                <c:pt idx="39">
                  <c:v>287358406</c:v>
                </c:pt>
              </c:numCache>
            </c:numRef>
          </c:val>
        </c:ser>
        <c:ser>
          <c:idx val="6"/>
          <c:order val="6"/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'Asignación y Ejecución'!$A$8:$AN$8</c:f>
              <c:numCache>
                <c:formatCode>0</c:formatCode>
                <c:ptCount val="40"/>
                <c:pt idx="0">
                  <c:v>3</c:v>
                </c:pt>
                <c:pt idx="1">
                  <c:v>1</c:v>
                </c:pt>
                <c:pt idx="2" formatCode="_-* #,##0_-;\-* #,##0_-;_-* &quot;-&quot;??_-;_-@_-">
                  <c:v>0</c:v>
                </c:pt>
                <c:pt idx="3" formatCode="_-* #,##0_-;\-* #,##0_-;_-* &quot;-&quot;??_-;_-@_-">
                  <c:v>0</c:v>
                </c:pt>
                <c:pt idx="4" formatCode="_-* #,##0_-;\-* #,##0_-;_-* &quot;-&quot;??_-;_-@_-">
                  <c:v>0</c:v>
                </c:pt>
                <c:pt idx="5" formatCode="_-* #,##0_-;\-* #,##0_-;_-* &quot;-&quot;??_-;_-@_-">
                  <c:v>0</c:v>
                </c:pt>
                <c:pt idx="6" formatCode="_-* #,##0_-;\-* #,##0_-;_-* &quot;-&quot;??_-;_-@_-">
                  <c:v>0</c:v>
                </c:pt>
                <c:pt idx="7" formatCode="_-* #,##0_-;\-* #,##0_-;_-* &quot;-&quot;??_-;_-@_-">
                  <c:v>0</c:v>
                </c:pt>
                <c:pt idx="8" formatCode="_-* #,##0_-;\-* #,##0_-;_-* &quot;-&quot;??_-;_-@_-">
                  <c:v>0</c:v>
                </c:pt>
                <c:pt idx="9" formatCode="_-* #,##0_-;\-* #,##0_-;_-* &quot;-&quot;??_-;_-@_-">
                  <c:v>0</c:v>
                </c:pt>
                <c:pt idx="10" formatCode="_-* #,##0_-;\-* #,##0_-;_-* &quot;-&quot;??_-;_-@_-">
                  <c:v>0</c:v>
                </c:pt>
                <c:pt idx="11" formatCode="_-* #,##0_-;\-* #,##0_-;_-* &quot;-&quot;??_-;_-@_-">
                  <c:v>0</c:v>
                </c:pt>
                <c:pt idx="12" formatCode="_-* #,##0_-;\-* #,##0_-;_-* &quot;-&quot;??_-;_-@_-">
                  <c:v>0</c:v>
                </c:pt>
                <c:pt idx="13" formatCode="_-* #,##0_-;\-* #,##0_-;_-* &quot;-&quot;??_-;_-@_-">
                  <c:v>0</c:v>
                </c:pt>
                <c:pt idx="14" formatCode="_-* #,##0_-;\-* #,##0_-;_-* &quot;-&quot;??_-;_-@_-">
                  <c:v>0</c:v>
                </c:pt>
                <c:pt idx="15" formatCode="_-* #,##0_-;\-* #,##0_-;_-* &quot;-&quot;??_-;_-@_-">
                  <c:v>0</c:v>
                </c:pt>
                <c:pt idx="16" formatCode="_-* #,##0_-;\-* #,##0_-;_-* &quot;-&quot;??_-;_-@_-">
                  <c:v>0</c:v>
                </c:pt>
                <c:pt idx="17" formatCode="_-* #,##0_-;\-* #,##0_-;_-* &quot;-&quot;??_-;_-@_-">
                  <c:v>0</c:v>
                </c:pt>
                <c:pt idx="18" formatCode="_-* #,##0_-;\-* #,##0_-;_-* &quot;-&quot;??_-;_-@_-">
                  <c:v>0</c:v>
                </c:pt>
                <c:pt idx="19" formatCode="_-* #,##0_-;\-* #,##0_-;_-* &quot;-&quot;??_-;_-@_-">
                  <c:v>0</c:v>
                </c:pt>
                <c:pt idx="20" formatCode="_-* #,##0_-;\-* #,##0_-;_-* &quot;-&quot;??_-;_-@_-">
                  <c:v>79036608</c:v>
                </c:pt>
                <c:pt idx="21" formatCode="_-* #,##0_-;\-* #,##0_-;_-* &quot;-&quot;??_-;_-@_-">
                  <c:v>52706556</c:v>
                </c:pt>
                <c:pt idx="22" formatCode="_-* #,##0_-;\-* #,##0_-;_-* &quot;-&quot;??_-;_-@_-">
                  <c:v>117041584</c:v>
                </c:pt>
                <c:pt idx="23" formatCode="_-* #,##0_-;\-* #,##0_-;_-* &quot;-&quot;??_-;_-@_-">
                  <c:v>113132670</c:v>
                </c:pt>
                <c:pt idx="24" formatCode="_-* #,##0_-;\-* #,##0_-;_-* &quot;-&quot;??_-;_-@_-">
                  <c:v>125247110</c:v>
                </c:pt>
                <c:pt idx="25" formatCode="_-* #,##0_-;\-* #,##0_-;_-* &quot;-&quot;??_-;_-@_-">
                  <c:v>118785283</c:v>
                </c:pt>
                <c:pt idx="26" formatCode="_-* #,##0_-;\-* #,##0_-;_-* &quot;-&quot;??_-;_-@_-">
                  <c:v>112297284</c:v>
                </c:pt>
                <c:pt idx="27" formatCode="_-* #,##0_-;\-* #,##0_-;_-* &quot;-&quot;??_-;_-@_-">
                  <c:v>108669876</c:v>
                </c:pt>
                <c:pt idx="28" formatCode="_-* #,##0_-;\-* #,##0_-;_-* &quot;-&quot;??_-;_-@_-">
                  <c:v>109758239</c:v>
                </c:pt>
                <c:pt idx="29" formatCode="_-* #,##0_-;\-* #,##0_-;_-* &quot;-&quot;??_-;_-@_-">
                  <c:v>107820158</c:v>
                </c:pt>
                <c:pt idx="30" formatCode="_-* #,##0_-;\-* #,##0_-;_-* &quot;-&quot;??_-;_-@_-">
                  <c:v>128784191</c:v>
                </c:pt>
                <c:pt idx="31" formatCode="_-* #,##0_-;\-* #,##0_-;_-* &quot;-&quot;??_-;_-@_-">
                  <c:v>128457994</c:v>
                </c:pt>
                <c:pt idx="32" formatCode="_-* #,##0_-;\-* #,##0_-;_-* &quot;-&quot;??_-;_-@_-">
                  <c:v>134176353</c:v>
                </c:pt>
                <c:pt idx="33" formatCode="_-* #,##0_-;\-* #,##0_-;_-* &quot;-&quot;??_-;_-@_-">
                  <c:v>133527843</c:v>
                </c:pt>
                <c:pt idx="34" formatCode="_-* #,##0_-;\-* #,##0_-;_-* &quot;-&quot;??_-;_-@_-">
                  <c:v>159889467</c:v>
                </c:pt>
                <c:pt idx="35" formatCode="_-* #,##0_-;\-* #,##0_-;_-* &quot;-&quot;??_-;_-@_-">
                  <c:v>159346911</c:v>
                </c:pt>
                <c:pt idx="36" formatCode="_-* #,##0_-;\-* #,##0_-;_-* &quot;-&quot;??_-;_-@_-">
                  <c:v>174977018</c:v>
                </c:pt>
                <c:pt idx="37" formatCode="_-* #,##0_-;\-* #,##0_-;_-* &quot;-&quot;??_-;_-@_-">
                  <c:v>174708706</c:v>
                </c:pt>
                <c:pt idx="38" formatCode="_-* #,##0_-;\-* #,##0_-;_-* &quot;-&quot;??_-;_-@_-">
                  <c:v>167688581</c:v>
                </c:pt>
                <c:pt idx="39" formatCode="_-* #,##0_-;\-* #,##0_-;_-* &quot;-&quot;??_-;_-@_-">
                  <c:v>160030518</c:v>
                </c:pt>
              </c:numCache>
            </c:numRef>
          </c:val>
        </c:ser>
        <c:ser>
          <c:idx val="7"/>
          <c:order val="7"/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'Asignación y Ejecución'!$A$9:$AN$9</c:f>
              <c:numCache>
                <c:formatCode>0</c:formatCode>
                <c:ptCount val="40"/>
                <c:pt idx="0">
                  <c:v>3</c:v>
                </c:pt>
                <c:pt idx="1">
                  <c:v>2</c:v>
                </c:pt>
                <c:pt idx="2" formatCode="_-* #,##0_-;\-* #,##0_-;_-* &quot;-&quot;??_-;_-@_-">
                  <c:v>0</c:v>
                </c:pt>
                <c:pt idx="3" formatCode="_-* #,##0_-;\-* #,##0_-;_-* &quot;-&quot;??_-;_-@_-">
                  <c:v>0</c:v>
                </c:pt>
                <c:pt idx="4" formatCode="_-* #,##0_-;\-* #,##0_-;_-* &quot;-&quot;??_-;_-@_-">
                  <c:v>0</c:v>
                </c:pt>
                <c:pt idx="5" formatCode="_-* #,##0_-;\-* #,##0_-;_-* &quot;-&quot;??_-;_-@_-">
                  <c:v>0</c:v>
                </c:pt>
                <c:pt idx="6" formatCode="_-* #,##0_-;\-* #,##0_-;_-* &quot;-&quot;??_-;_-@_-">
                  <c:v>0</c:v>
                </c:pt>
                <c:pt idx="7" formatCode="_-* #,##0_-;\-* #,##0_-;_-* &quot;-&quot;??_-;_-@_-">
                  <c:v>0</c:v>
                </c:pt>
                <c:pt idx="8" formatCode="_-* #,##0_-;\-* #,##0_-;_-* &quot;-&quot;??_-;_-@_-">
                  <c:v>0</c:v>
                </c:pt>
                <c:pt idx="9" formatCode="_-* #,##0_-;\-* #,##0_-;_-* &quot;-&quot;??_-;_-@_-">
                  <c:v>0</c:v>
                </c:pt>
                <c:pt idx="10" formatCode="_-* #,##0_-;\-* #,##0_-;_-* &quot;-&quot;??_-;_-@_-">
                  <c:v>0</c:v>
                </c:pt>
                <c:pt idx="11" formatCode="_-* #,##0_-;\-* #,##0_-;_-* &quot;-&quot;??_-;_-@_-">
                  <c:v>0</c:v>
                </c:pt>
                <c:pt idx="12" formatCode="_-* #,##0_-;\-* #,##0_-;_-* &quot;-&quot;??_-;_-@_-">
                  <c:v>0</c:v>
                </c:pt>
                <c:pt idx="13" formatCode="_-* #,##0_-;\-* #,##0_-;_-* &quot;-&quot;??_-;_-@_-">
                  <c:v>0</c:v>
                </c:pt>
                <c:pt idx="14" formatCode="_-* #,##0_-;\-* #,##0_-;_-* &quot;-&quot;??_-;_-@_-">
                  <c:v>0</c:v>
                </c:pt>
                <c:pt idx="15" formatCode="_-* #,##0_-;\-* #,##0_-;_-* &quot;-&quot;??_-;_-@_-">
                  <c:v>0</c:v>
                </c:pt>
                <c:pt idx="16" formatCode="_-* #,##0_-;\-* #,##0_-;_-* &quot;-&quot;??_-;_-@_-">
                  <c:v>0</c:v>
                </c:pt>
                <c:pt idx="17" formatCode="_-* #,##0_-;\-* #,##0_-;_-* &quot;-&quot;??_-;_-@_-">
                  <c:v>0</c:v>
                </c:pt>
                <c:pt idx="18" formatCode="_-* #,##0_-;\-* #,##0_-;_-* &quot;-&quot;??_-;_-@_-">
                  <c:v>0</c:v>
                </c:pt>
                <c:pt idx="19" formatCode="_-* #,##0_-;\-* #,##0_-;_-* &quot;-&quot;??_-;_-@_-">
                  <c:v>0</c:v>
                </c:pt>
                <c:pt idx="20" formatCode="_-* #,##0_-;\-* #,##0_-;_-* &quot;-&quot;??_-;_-@_-">
                  <c:v>0</c:v>
                </c:pt>
                <c:pt idx="21" formatCode="_-* #,##0_-;\-* #,##0_-;_-* &quot;-&quot;??_-;_-@_-">
                  <c:v>0</c:v>
                </c:pt>
                <c:pt idx="22" formatCode="_-* #,##0_-;\-* #,##0_-;_-* &quot;-&quot;??_-;_-@_-">
                  <c:v>0</c:v>
                </c:pt>
                <c:pt idx="23" formatCode="_-* #,##0_-;\-* #,##0_-;_-* &quot;-&quot;??_-;_-@_-">
                  <c:v>0</c:v>
                </c:pt>
                <c:pt idx="24" formatCode="_-* #,##0_-;\-* #,##0_-;_-* &quot;-&quot;??_-;_-@_-">
                  <c:v>1841566</c:v>
                </c:pt>
                <c:pt idx="25" formatCode="_-* #,##0_-;\-* #,##0_-;_-* &quot;-&quot;??_-;_-@_-">
                  <c:v>1604595</c:v>
                </c:pt>
                <c:pt idx="26" formatCode="_-* #,##0_-;\-* #,##0_-;_-* &quot;-&quot;??_-;_-@_-">
                  <c:v>24573000</c:v>
                </c:pt>
                <c:pt idx="27" formatCode="_-* #,##0_-;\-* #,##0_-;_-* &quot;-&quot;??_-;_-@_-">
                  <c:v>24436579</c:v>
                </c:pt>
                <c:pt idx="28" formatCode="_-* #,##0_-;\-* #,##0_-;_-* &quot;-&quot;??_-;_-@_-">
                  <c:v>23000000</c:v>
                </c:pt>
                <c:pt idx="29" formatCode="_-* #,##0_-;\-* #,##0_-;_-* &quot;-&quot;??_-;_-@_-">
                  <c:v>22826327</c:v>
                </c:pt>
                <c:pt idx="30" formatCode="_-* #,##0_-;\-* #,##0_-;_-* &quot;-&quot;??_-;_-@_-">
                  <c:v>26500000</c:v>
                </c:pt>
                <c:pt idx="31" formatCode="_-* #,##0_-;\-* #,##0_-;_-* &quot;-&quot;??_-;_-@_-">
                  <c:v>26100113</c:v>
                </c:pt>
                <c:pt idx="32" formatCode="_-* #,##0_-;\-* #,##0_-;_-* &quot;-&quot;??_-;_-@_-">
                  <c:v>27390787</c:v>
                </c:pt>
                <c:pt idx="33" formatCode="_-* #,##0_-;\-* #,##0_-;_-* &quot;-&quot;??_-;_-@_-">
                  <c:v>27360521</c:v>
                </c:pt>
                <c:pt idx="34" formatCode="_-* #,##0_-;\-* #,##0_-;_-* &quot;-&quot;??_-;_-@_-">
                  <c:v>28500000</c:v>
                </c:pt>
                <c:pt idx="35" formatCode="_-* #,##0_-;\-* #,##0_-;_-* &quot;-&quot;??_-;_-@_-">
                  <c:v>28431619</c:v>
                </c:pt>
                <c:pt idx="36" formatCode="_-* #,##0_-;\-* #,##0_-;_-* &quot;-&quot;??_-;_-@_-">
                  <c:v>34756719</c:v>
                </c:pt>
                <c:pt idx="37" formatCode="_-* #,##0_-;\-* #,##0_-;_-* &quot;-&quot;??_-;_-@_-">
                  <c:v>34324994</c:v>
                </c:pt>
                <c:pt idx="38" formatCode="_-* #,##0_-;\-* #,##0_-;_-* &quot;-&quot;??_-;_-@_-">
                  <c:v>54856719</c:v>
                </c:pt>
                <c:pt idx="39" formatCode="_-* #,##0_-;\-* #,##0_-;_-* &quot;-&quot;??_-;_-@_-">
                  <c:v>42006719</c:v>
                </c:pt>
              </c:numCache>
            </c:numRef>
          </c:val>
        </c:ser>
        <c:ser>
          <c:idx val="8"/>
          <c:order val="8"/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'Asignación y Ejecución'!$A$10:$AN$10</c:f>
              <c:numCache>
                <c:formatCode>0</c:formatCode>
                <c:ptCount val="40"/>
                <c:pt idx="0">
                  <c:v>3</c:v>
                </c:pt>
                <c:pt idx="1">
                  <c:v>3</c:v>
                </c:pt>
                <c:pt idx="2" formatCode="_-* #,##0_-;\-* #,##0_-;_-* &quot;-&quot;??_-;_-@_-">
                  <c:v>0</c:v>
                </c:pt>
                <c:pt idx="3" formatCode="_-* #,##0_-;\-* #,##0_-;_-* &quot;-&quot;??_-;_-@_-">
                  <c:v>0</c:v>
                </c:pt>
                <c:pt idx="4" formatCode="_-* #,##0_-;\-* #,##0_-;_-* &quot;-&quot;??_-;_-@_-">
                  <c:v>0</c:v>
                </c:pt>
                <c:pt idx="5" formatCode="_-* #,##0_-;\-* #,##0_-;_-* &quot;-&quot;??_-;_-@_-">
                  <c:v>0</c:v>
                </c:pt>
                <c:pt idx="6" formatCode="_-* #,##0_-;\-* #,##0_-;_-* &quot;-&quot;??_-;_-@_-">
                  <c:v>0</c:v>
                </c:pt>
                <c:pt idx="7" formatCode="_-* #,##0_-;\-* #,##0_-;_-* &quot;-&quot;??_-;_-@_-">
                  <c:v>0</c:v>
                </c:pt>
                <c:pt idx="8" formatCode="_-* #,##0_-;\-* #,##0_-;_-* &quot;-&quot;??_-;_-@_-">
                  <c:v>0</c:v>
                </c:pt>
                <c:pt idx="9" formatCode="_-* #,##0_-;\-* #,##0_-;_-* &quot;-&quot;??_-;_-@_-">
                  <c:v>0</c:v>
                </c:pt>
                <c:pt idx="10" formatCode="_-* #,##0_-;\-* #,##0_-;_-* &quot;-&quot;??_-;_-@_-">
                  <c:v>0</c:v>
                </c:pt>
                <c:pt idx="11" formatCode="_-* #,##0_-;\-* #,##0_-;_-* &quot;-&quot;??_-;_-@_-">
                  <c:v>0</c:v>
                </c:pt>
                <c:pt idx="12" formatCode="_-* #,##0_-;\-* #,##0_-;_-* &quot;-&quot;??_-;_-@_-">
                  <c:v>0</c:v>
                </c:pt>
                <c:pt idx="13" formatCode="_-* #,##0_-;\-* #,##0_-;_-* &quot;-&quot;??_-;_-@_-">
                  <c:v>0</c:v>
                </c:pt>
                <c:pt idx="14" formatCode="_-* #,##0_-;\-* #,##0_-;_-* &quot;-&quot;??_-;_-@_-">
                  <c:v>0</c:v>
                </c:pt>
                <c:pt idx="15" formatCode="_-* #,##0_-;\-* #,##0_-;_-* &quot;-&quot;??_-;_-@_-">
                  <c:v>0</c:v>
                </c:pt>
                <c:pt idx="16" formatCode="_-* #,##0_-;\-* #,##0_-;_-* &quot;-&quot;??_-;_-@_-">
                  <c:v>0</c:v>
                </c:pt>
                <c:pt idx="17" formatCode="_-* #,##0_-;\-* #,##0_-;_-* &quot;-&quot;??_-;_-@_-">
                  <c:v>0</c:v>
                </c:pt>
                <c:pt idx="18" formatCode="_-* #,##0_-;\-* #,##0_-;_-* &quot;-&quot;??_-;_-@_-">
                  <c:v>0</c:v>
                </c:pt>
                <c:pt idx="19" formatCode="_-* #,##0_-;\-* #,##0_-;_-* &quot;-&quot;??_-;_-@_-">
                  <c:v>0</c:v>
                </c:pt>
                <c:pt idx="20" formatCode="_-* #,##0_-;\-* #,##0_-;_-* &quot;-&quot;??_-;_-@_-">
                  <c:v>357521</c:v>
                </c:pt>
                <c:pt idx="21" formatCode="_-* #,##0_-;\-* #,##0_-;_-* &quot;-&quot;??_-;_-@_-">
                  <c:v>0</c:v>
                </c:pt>
                <c:pt idx="22" formatCode="_-* #,##0_-;\-* #,##0_-;_-* &quot;-&quot;??_-;_-@_-">
                  <c:v>663906</c:v>
                </c:pt>
                <c:pt idx="23" formatCode="_-* #,##0_-;\-* #,##0_-;_-* &quot;-&quot;??_-;_-@_-">
                  <c:v>148456</c:v>
                </c:pt>
                <c:pt idx="24" formatCode="_-* #,##0_-;\-* #,##0_-;_-* &quot;-&quot;??_-;_-@_-">
                  <c:v>12566995</c:v>
                </c:pt>
                <c:pt idx="25" formatCode="_-* #,##0_-;\-* #,##0_-;_-* &quot;-&quot;??_-;_-@_-">
                  <c:v>5673677</c:v>
                </c:pt>
                <c:pt idx="26" formatCode="_-* #,##0_-;\-* #,##0_-;_-* &quot;-&quot;??_-;_-@_-">
                  <c:v>45334857</c:v>
                </c:pt>
                <c:pt idx="27" formatCode="_-* #,##0_-;\-* #,##0_-;_-* &quot;-&quot;??_-;_-@_-">
                  <c:v>34926104</c:v>
                </c:pt>
                <c:pt idx="28" formatCode="_-* #,##0_-;\-* #,##0_-;_-* &quot;-&quot;??_-;_-@_-">
                  <c:v>57574058</c:v>
                </c:pt>
                <c:pt idx="29" formatCode="_-* #,##0_-;\-* #,##0_-;_-* &quot;-&quot;??_-;_-@_-">
                  <c:v>48460654</c:v>
                </c:pt>
                <c:pt idx="30" formatCode="_-* #,##0_-;\-* #,##0_-;_-* &quot;-&quot;??_-;_-@_-">
                  <c:v>61593475</c:v>
                </c:pt>
                <c:pt idx="31" formatCode="_-* #,##0_-;\-* #,##0_-;_-* &quot;-&quot;??_-;_-@_-">
                  <c:v>49024038</c:v>
                </c:pt>
                <c:pt idx="32" formatCode="_-* #,##0_-;\-* #,##0_-;_-* &quot;-&quot;??_-;_-@_-">
                  <c:v>71873922</c:v>
                </c:pt>
                <c:pt idx="33" formatCode="_-* #,##0_-;\-* #,##0_-;_-* &quot;-&quot;??_-;_-@_-">
                  <c:v>55366542</c:v>
                </c:pt>
                <c:pt idx="34" formatCode="_-* #,##0_-;\-* #,##0_-;_-* &quot;-&quot;??_-;_-@_-">
                  <c:v>75992304</c:v>
                </c:pt>
                <c:pt idx="35" formatCode="_-* #,##0_-;\-* #,##0_-;_-* &quot;-&quot;??_-;_-@_-">
                  <c:v>67683147</c:v>
                </c:pt>
                <c:pt idx="36" formatCode="_-* #,##0_-;\-* #,##0_-;_-* &quot;-&quot;??_-;_-@_-">
                  <c:v>91454864</c:v>
                </c:pt>
                <c:pt idx="37" formatCode="_-* #,##0_-;\-* #,##0_-;_-* &quot;-&quot;??_-;_-@_-">
                  <c:v>79996895</c:v>
                </c:pt>
                <c:pt idx="38" formatCode="_-* #,##0_-;\-* #,##0_-;_-* &quot;-&quot;??_-;_-@_-">
                  <c:v>106038286</c:v>
                </c:pt>
                <c:pt idx="39" formatCode="_-* #,##0_-;\-* #,##0_-;_-* &quot;-&quot;??_-;_-@_-">
                  <c:v>122063403</c:v>
                </c:pt>
              </c:numCache>
            </c:numRef>
          </c:val>
        </c:ser>
        <c:ser>
          <c:idx val="9"/>
          <c:order val="9"/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'Asignación y Ejecución'!$A$11:$AN$11</c:f>
              <c:numCache>
                <c:formatCode>0</c:formatCode>
                <c:ptCount val="40"/>
                <c:pt idx="0">
                  <c:v>4</c:v>
                </c:pt>
                <c:pt idx="1">
                  <c:v>1</c:v>
                </c:pt>
                <c:pt idx="2" formatCode="_-* #,##0_-;\-* #,##0_-;_-* &quot;-&quot;??_-;_-@_-">
                  <c:v>1615342</c:v>
                </c:pt>
                <c:pt idx="3" formatCode="_-* #,##0_-;\-* #,##0_-;_-* &quot;-&quot;??_-;_-@_-">
                  <c:v>956090</c:v>
                </c:pt>
                <c:pt idx="4" formatCode="_-* #,##0_-;\-* #,##0_-;_-* &quot;-&quot;??_-;_-@_-">
                  <c:v>1793186</c:v>
                </c:pt>
                <c:pt idx="5" formatCode="_-* #,##0_-;\-* #,##0_-;_-* &quot;-&quot;??_-;_-@_-">
                  <c:v>1261930</c:v>
                </c:pt>
                <c:pt idx="6" formatCode="_-* #,##0_-;\-* #,##0_-;_-* &quot;-&quot;??_-;_-@_-">
                  <c:v>1825584</c:v>
                </c:pt>
                <c:pt idx="7" formatCode="_-* #,##0_-;\-* #,##0_-;_-* &quot;-&quot;??_-;_-@_-">
                  <c:v>1723518</c:v>
                </c:pt>
                <c:pt idx="8" formatCode="_-* #,##0_-;\-* #,##0_-;_-* &quot;-&quot;??_-;_-@_-">
                  <c:v>1593465</c:v>
                </c:pt>
                <c:pt idx="9" formatCode="_-* #,##0_-;\-* #,##0_-;_-* &quot;-&quot;??_-;_-@_-">
                  <c:v>1540089</c:v>
                </c:pt>
                <c:pt idx="10" formatCode="_-* #,##0_-;\-* #,##0_-;_-* &quot;-&quot;??_-;_-@_-">
                  <c:v>2052076</c:v>
                </c:pt>
                <c:pt idx="11" formatCode="_-* #,##0_-;\-* #,##0_-;_-* &quot;-&quot;??_-;_-@_-">
                  <c:v>1925191</c:v>
                </c:pt>
                <c:pt idx="12" formatCode="_-* #,##0_-;\-* #,##0_-;_-* &quot;-&quot;??_-;_-@_-">
                  <c:v>2111241</c:v>
                </c:pt>
                <c:pt idx="13" formatCode="_-* #,##0_-;\-* #,##0_-;_-* &quot;-&quot;??_-;_-@_-">
                  <c:v>1962386</c:v>
                </c:pt>
                <c:pt idx="14" formatCode="_-* #,##0_-;\-* #,##0_-;_-* &quot;-&quot;??_-;_-@_-">
                  <c:v>2591119</c:v>
                </c:pt>
                <c:pt idx="15" formatCode="_-* #,##0_-;\-* #,##0_-;_-* &quot;-&quot;??_-;_-@_-">
                  <c:v>2138555</c:v>
                </c:pt>
                <c:pt idx="16" formatCode="_-* #,##0_-;\-* #,##0_-;_-* &quot;-&quot;??_-;_-@_-">
                  <c:v>2261905</c:v>
                </c:pt>
                <c:pt idx="17" formatCode="_-* #,##0_-;\-* #,##0_-;_-* &quot;-&quot;??_-;_-@_-">
                  <c:v>1969411</c:v>
                </c:pt>
                <c:pt idx="18" formatCode="_-* #,##0_-;\-* #,##0_-;_-* &quot;-&quot;??_-;_-@_-">
                  <c:v>2347258</c:v>
                </c:pt>
                <c:pt idx="19" formatCode="_-* #,##0_-;\-* #,##0_-;_-* &quot;-&quot;??_-;_-@_-">
                  <c:v>2092576</c:v>
                </c:pt>
                <c:pt idx="20" formatCode="_-* #,##0_-;\-* #,##0_-;_-* &quot;-&quot;??_-;_-@_-">
                  <c:v>2556586</c:v>
                </c:pt>
                <c:pt idx="21" formatCode="_-* #,##0_-;\-* #,##0_-;_-* &quot;-&quot;??_-;_-@_-">
                  <c:v>2403965</c:v>
                </c:pt>
                <c:pt idx="22" formatCode="_-* #,##0_-;\-* #,##0_-;_-* &quot;-&quot;??_-;_-@_-">
                  <c:v>2660940</c:v>
                </c:pt>
                <c:pt idx="23" formatCode="_-* #,##0_-;\-* #,##0_-;_-* &quot;-&quot;??_-;_-@_-">
                  <c:v>2452197</c:v>
                </c:pt>
                <c:pt idx="24" formatCode="_-* #,##0_-;\-* #,##0_-;_-* &quot;-&quot;??_-;_-@_-">
                  <c:v>4643915</c:v>
                </c:pt>
                <c:pt idx="25" formatCode="_-* #,##0_-;\-* #,##0_-;_-* &quot;-&quot;??_-;_-@_-">
                  <c:v>3672247</c:v>
                </c:pt>
                <c:pt idx="26" formatCode="_-* #,##0_-;\-* #,##0_-;_-* &quot;-&quot;??_-;_-@_-">
                  <c:v>6494742</c:v>
                </c:pt>
                <c:pt idx="27" formatCode="_-* #,##0_-;\-* #,##0_-;_-* &quot;-&quot;??_-;_-@_-">
                  <c:v>4898898</c:v>
                </c:pt>
                <c:pt idx="28" formatCode="_-* #,##0_-;\-* #,##0_-;_-* &quot;-&quot;??_-;_-@_-">
                  <c:v>5446541</c:v>
                </c:pt>
                <c:pt idx="29" formatCode="_-* #,##0_-;\-* #,##0_-;_-* &quot;-&quot;??_-;_-@_-">
                  <c:v>5094949</c:v>
                </c:pt>
                <c:pt idx="30" formatCode="_-* #,##0_-;\-* #,##0_-;_-* &quot;-&quot;??_-;_-@_-">
                  <c:v>8151374</c:v>
                </c:pt>
                <c:pt idx="31" formatCode="_-* #,##0_-;\-* #,##0_-;_-* &quot;-&quot;??_-;_-@_-">
                  <c:v>8100458</c:v>
                </c:pt>
                <c:pt idx="32" formatCode="_-* #,##0_-;\-* #,##0_-;_-* &quot;-&quot;??_-;_-@_-">
                  <c:v>10428898</c:v>
                </c:pt>
                <c:pt idx="33" formatCode="_-* #,##0_-;\-* #,##0_-;_-* &quot;-&quot;??_-;_-@_-">
                  <c:v>10324217</c:v>
                </c:pt>
                <c:pt idx="34" formatCode="_-* #,##0_-;\-* #,##0_-;_-* &quot;-&quot;??_-;_-@_-">
                  <c:v>9133987</c:v>
                </c:pt>
                <c:pt idx="35" formatCode="_-* #,##0_-;\-* #,##0_-;_-* &quot;-&quot;??_-;_-@_-">
                  <c:v>8805980</c:v>
                </c:pt>
                <c:pt idx="36" formatCode="_-* #,##0_-;\-* #,##0_-;_-* &quot;-&quot;??_-;_-@_-">
                  <c:v>395393</c:v>
                </c:pt>
                <c:pt idx="37" formatCode="_-* #,##0_-;\-* #,##0_-;_-* &quot;-&quot;??_-;_-@_-">
                  <c:v>360211</c:v>
                </c:pt>
                <c:pt idx="38" formatCode="_-* #,##0_-;\-* #,##0_-;_-* &quot;-&quot;??_-;_-@_-">
                  <c:v>93363</c:v>
                </c:pt>
                <c:pt idx="39" formatCode="_-* #,##0_-;\-* #,##0_-;_-* &quot;-&quot;??_-;_-@_-">
                  <c:v>38032</c:v>
                </c:pt>
              </c:numCache>
            </c:numRef>
          </c:val>
        </c:ser>
        <c:ser>
          <c:idx val="10"/>
          <c:order val="10"/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'Asignación y Ejecución'!$A$12:$AN$12</c:f>
              <c:numCache>
                <c:formatCode>0</c:formatCode>
                <c:ptCount val="40"/>
                <c:pt idx="0">
                  <c:v>4</c:v>
                </c:pt>
                <c:pt idx="1">
                  <c:v>2</c:v>
                </c:pt>
                <c:pt idx="2" formatCode="_-* #,##0_-;\-* #,##0_-;_-* &quot;-&quot;??_-;_-@_-">
                  <c:v>892941</c:v>
                </c:pt>
                <c:pt idx="3" formatCode="_-* #,##0_-;\-* #,##0_-;_-* &quot;-&quot;??_-;_-@_-">
                  <c:v>721078</c:v>
                </c:pt>
                <c:pt idx="4" formatCode="_-* #,##0_-;\-* #,##0_-;_-* &quot;-&quot;??_-;_-@_-">
                  <c:v>1017915</c:v>
                </c:pt>
                <c:pt idx="5" formatCode="_-* #,##0_-;\-* #,##0_-;_-* &quot;-&quot;??_-;_-@_-">
                  <c:v>879152</c:v>
                </c:pt>
                <c:pt idx="6" formatCode="_-* #,##0_-;\-* #,##0_-;_-* &quot;-&quot;??_-;_-@_-">
                  <c:v>998070</c:v>
                </c:pt>
                <c:pt idx="7" formatCode="_-* #,##0_-;\-* #,##0_-;_-* &quot;-&quot;??_-;_-@_-">
                  <c:v>914042</c:v>
                </c:pt>
                <c:pt idx="8" formatCode="_-* #,##0_-;\-* #,##0_-;_-* &quot;-&quot;??_-;_-@_-">
                  <c:v>860000</c:v>
                </c:pt>
                <c:pt idx="9" formatCode="_-* #,##0_-;\-* #,##0_-;_-* &quot;-&quot;??_-;_-@_-">
                  <c:v>319939</c:v>
                </c:pt>
                <c:pt idx="10" formatCode="_-* #,##0_-;\-* #,##0_-;_-* &quot;-&quot;??_-;_-@_-">
                  <c:v>730476</c:v>
                </c:pt>
                <c:pt idx="11" formatCode="_-* #,##0_-;\-* #,##0_-;_-* &quot;-&quot;??_-;_-@_-">
                  <c:v>451045</c:v>
                </c:pt>
                <c:pt idx="12" formatCode="_-* #,##0_-;\-* #,##0_-;_-* &quot;-&quot;??_-;_-@_-">
                  <c:v>381617</c:v>
                </c:pt>
                <c:pt idx="13" formatCode="_-* #,##0_-;\-* #,##0_-;_-* &quot;-&quot;??_-;_-@_-">
                  <c:v>307527</c:v>
                </c:pt>
                <c:pt idx="14" formatCode="_-* #,##0_-;\-* #,##0_-;_-* &quot;-&quot;??_-;_-@_-">
                  <c:v>257927</c:v>
                </c:pt>
                <c:pt idx="15" formatCode="_-* #,##0_-;\-* #,##0_-;_-* &quot;-&quot;??_-;_-@_-">
                  <c:v>257927</c:v>
                </c:pt>
                <c:pt idx="16" formatCode="_-* #,##0_-;\-* #,##0_-;_-* &quot;-&quot;??_-;_-@_-">
                  <c:v>1536000</c:v>
                </c:pt>
                <c:pt idx="17" formatCode="_-* #,##0_-;\-* #,##0_-;_-* &quot;-&quot;??_-;_-@_-">
                  <c:v>535950</c:v>
                </c:pt>
                <c:pt idx="18" formatCode="_-* #,##0_-;\-* #,##0_-;_-* &quot;-&quot;??_-;_-@_-">
                  <c:v>1556000</c:v>
                </c:pt>
                <c:pt idx="19" formatCode="_-* #,##0_-;\-* #,##0_-;_-* &quot;-&quot;??_-;_-@_-">
                  <c:v>1358103</c:v>
                </c:pt>
                <c:pt idx="20" formatCode="_-* #,##0_-;\-* #,##0_-;_-* &quot;-&quot;??_-;_-@_-">
                  <c:v>1857845</c:v>
                </c:pt>
                <c:pt idx="21" formatCode="_-* #,##0_-;\-* #,##0_-;_-* &quot;-&quot;??_-;_-@_-">
                  <c:v>1850315</c:v>
                </c:pt>
                <c:pt idx="22" formatCode="_-* #,##0_-;\-* #,##0_-;_-* &quot;-&quot;??_-;_-@_-">
                  <c:v>2485230</c:v>
                </c:pt>
                <c:pt idx="23" formatCode="_-* #,##0_-;\-* #,##0_-;_-* &quot;-&quot;??_-;_-@_-">
                  <c:v>2440818</c:v>
                </c:pt>
                <c:pt idx="24" formatCode="_-* #,##0_-;\-* #,##0_-;_-* &quot;-&quot;??_-;_-@_-">
                  <c:v>2485230</c:v>
                </c:pt>
                <c:pt idx="25" formatCode="_-* #,##0_-;\-* #,##0_-;_-* &quot;-&quot;??_-;_-@_-">
                  <c:v>2221484</c:v>
                </c:pt>
                <c:pt idx="26" formatCode="_-* #,##0_-;\-* #,##0_-;_-* &quot;-&quot;??_-;_-@_-">
                  <c:v>2300000</c:v>
                </c:pt>
                <c:pt idx="27" formatCode="_-* #,##0_-;\-* #,##0_-;_-* &quot;-&quot;??_-;_-@_-">
                  <c:v>1993109</c:v>
                </c:pt>
                <c:pt idx="28" formatCode="_-* #,##0_-;\-* #,##0_-;_-* &quot;-&quot;??_-;_-@_-">
                  <c:v>2810000</c:v>
                </c:pt>
                <c:pt idx="29" formatCode="_-* #,##0_-;\-* #,##0_-;_-* &quot;-&quot;??_-;_-@_-">
                  <c:v>2773295</c:v>
                </c:pt>
                <c:pt idx="30" formatCode="_-* #,##0_-;\-* #,##0_-;_-* &quot;-&quot;??_-;_-@_-">
                  <c:v>3300000</c:v>
                </c:pt>
                <c:pt idx="31" formatCode="_-* #,##0_-;\-* #,##0_-;_-* &quot;-&quot;??_-;_-@_-">
                  <c:v>3223566</c:v>
                </c:pt>
                <c:pt idx="32" formatCode="_-* #,##0_-;\-* #,##0_-;_-* &quot;-&quot;??_-;_-@_-">
                  <c:v>4800000</c:v>
                </c:pt>
                <c:pt idx="33" formatCode="_-* #,##0_-;\-* #,##0_-;_-* &quot;-&quot;??_-;_-@_-">
                  <c:v>4539793</c:v>
                </c:pt>
                <c:pt idx="34" formatCode="_-* #,##0_-;\-* #,##0_-;_-* &quot;-&quot;??_-;_-@_-">
                  <c:v>2300000</c:v>
                </c:pt>
                <c:pt idx="35" formatCode="_-* #,##0_-;\-* #,##0_-;_-* &quot;-&quot;??_-;_-@_-">
                  <c:v>2093733</c:v>
                </c:pt>
                <c:pt idx="36" formatCode="_-* #,##0_-;\-* #,##0_-;_-* &quot;-&quot;??_-;_-@_-">
                  <c:v>0</c:v>
                </c:pt>
                <c:pt idx="37" formatCode="_-* #,##0_-;\-* #,##0_-;_-* &quot;-&quot;??_-;_-@_-">
                  <c:v>0</c:v>
                </c:pt>
                <c:pt idx="38" formatCode="_-* #,##0_-;\-* #,##0_-;_-* &quot;-&quot;??_-;_-@_-">
                  <c:v>0</c:v>
                </c:pt>
                <c:pt idx="39" formatCode="_-* #,##0_-;\-* #,##0_-;_-* &quot;-&quot;??_-;_-@_-">
                  <c:v>0</c:v>
                </c:pt>
              </c:numCache>
            </c:numRef>
          </c:val>
        </c:ser>
        <c:ser>
          <c:idx val="11"/>
          <c:order val="11"/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'Asignación y Ejecución'!$A$13:$AN$13</c:f>
              <c:numCache>
                <c:formatCode>0</c:formatCode>
                <c:ptCount val="40"/>
                <c:pt idx="0">
                  <c:v>4</c:v>
                </c:pt>
                <c:pt idx="1">
                  <c:v>3</c:v>
                </c:pt>
                <c:pt idx="2" formatCode="_-* #,##0_-;\-* #,##0_-;_-* &quot;-&quot;??_-;_-@_-">
                  <c:v>5255166</c:v>
                </c:pt>
                <c:pt idx="3" formatCode="_-* #,##0_-;\-* #,##0_-;_-* &quot;-&quot;??_-;_-@_-">
                  <c:v>3994709</c:v>
                </c:pt>
                <c:pt idx="4" formatCode="_-* #,##0_-;\-* #,##0_-;_-* &quot;-&quot;??_-;_-@_-">
                  <c:v>5685478</c:v>
                </c:pt>
                <c:pt idx="5" formatCode="_-* #,##0_-;\-* #,##0_-;_-* &quot;-&quot;??_-;_-@_-">
                  <c:v>4662860</c:v>
                </c:pt>
                <c:pt idx="6" formatCode="_-* #,##0_-;\-* #,##0_-;_-* &quot;-&quot;??_-;_-@_-">
                  <c:v>6166887</c:v>
                </c:pt>
                <c:pt idx="7" formatCode="_-* #,##0_-;\-* #,##0_-;_-* &quot;-&quot;??_-;_-@_-">
                  <c:v>6045090</c:v>
                </c:pt>
                <c:pt idx="8" formatCode="_-* #,##0_-;\-* #,##0_-;_-* &quot;-&quot;??_-;_-@_-">
                  <c:v>5378125</c:v>
                </c:pt>
                <c:pt idx="9" formatCode="_-* #,##0_-;\-* #,##0_-;_-* &quot;-&quot;??_-;_-@_-">
                  <c:v>4742481</c:v>
                </c:pt>
                <c:pt idx="10" formatCode="_-* #,##0_-;\-* #,##0_-;_-* &quot;-&quot;??_-;_-@_-">
                  <c:v>5671642</c:v>
                </c:pt>
                <c:pt idx="11" formatCode="_-* #,##0_-;\-* #,##0_-;_-* &quot;-&quot;??_-;_-@_-">
                  <c:v>5105626</c:v>
                </c:pt>
                <c:pt idx="12" formatCode="_-* #,##0_-;\-* #,##0_-;_-* &quot;-&quot;??_-;_-@_-">
                  <c:v>6095702</c:v>
                </c:pt>
                <c:pt idx="13" formatCode="_-* #,##0_-;\-* #,##0_-;_-* &quot;-&quot;??_-;_-@_-">
                  <c:v>5199415</c:v>
                </c:pt>
                <c:pt idx="14" formatCode="_-* #,##0_-;\-* #,##0_-;_-* &quot;-&quot;??_-;_-@_-">
                  <c:v>6430061</c:v>
                </c:pt>
                <c:pt idx="15" formatCode="_-* #,##0_-;\-* #,##0_-;_-* &quot;-&quot;??_-;_-@_-">
                  <c:v>5444139</c:v>
                </c:pt>
                <c:pt idx="16" formatCode="_-* #,##0_-;\-* #,##0_-;_-* &quot;-&quot;??_-;_-@_-">
                  <c:v>8281579</c:v>
                </c:pt>
                <c:pt idx="17" formatCode="_-* #,##0_-;\-* #,##0_-;_-* &quot;-&quot;??_-;_-@_-">
                  <c:v>8091198</c:v>
                </c:pt>
                <c:pt idx="18" formatCode="_-* #,##0_-;\-* #,##0_-;_-* &quot;-&quot;??_-;_-@_-">
                  <c:v>8041818</c:v>
                </c:pt>
                <c:pt idx="19" formatCode="_-* #,##0_-;\-* #,##0_-;_-* &quot;-&quot;??_-;_-@_-">
                  <c:v>7401949</c:v>
                </c:pt>
                <c:pt idx="20" formatCode="_-* #,##0_-;\-* #,##0_-;_-* &quot;-&quot;??_-;_-@_-">
                  <c:v>9430894</c:v>
                </c:pt>
                <c:pt idx="21" formatCode="_-* #,##0_-;\-* #,##0_-;_-* &quot;-&quot;??_-;_-@_-">
                  <c:v>8320284</c:v>
                </c:pt>
                <c:pt idx="22" formatCode="_-* #,##0_-;\-* #,##0_-;_-* &quot;-&quot;??_-;_-@_-">
                  <c:v>10979293</c:v>
                </c:pt>
                <c:pt idx="23" formatCode="_-* #,##0_-;\-* #,##0_-;_-* &quot;-&quot;??_-;_-@_-">
                  <c:v>9231526</c:v>
                </c:pt>
                <c:pt idx="24" formatCode="_-* #,##0_-;\-* #,##0_-;_-* &quot;-&quot;??_-;_-@_-">
                  <c:v>10792133</c:v>
                </c:pt>
                <c:pt idx="25" formatCode="_-* #,##0_-;\-* #,##0_-;_-* &quot;-&quot;??_-;_-@_-">
                  <c:v>9653424</c:v>
                </c:pt>
                <c:pt idx="26" formatCode="_-* #,##0_-;\-* #,##0_-;_-* &quot;-&quot;??_-;_-@_-">
                  <c:v>13672775</c:v>
                </c:pt>
                <c:pt idx="27" formatCode="_-* #,##0_-;\-* #,##0_-;_-* &quot;-&quot;??_-;_-@_-">
                  <c:v>11575023</c:v>
                </c:pt>
                <c:pt idx="28" formatCode="_-* #,##0_-;\-* #,##0_-;_-* &quot;-&quot;??_-;_-@_-">
                  <c:v>16199491</c:v>
                </c:pt>
                <c:pt idx="29" formatCode="_-* #,##0_-;\-* #,##0_-;_-* &quot;-&quot;??_-;_-@_-">
                  <c:v>12701598</c:v>
                </c:pt>
                <c:pt idx="30" formatCode="_-* #,##0_-;\-* #,##0_-;_-* &quot;-&quot;??_-;_-@_-">
                  <c:v>17120938</c:v>
                </c:pt>
                <c:pt idx="31" formatCode="_-* #,##0_-;\-* #,##0_-;_-* &quot;-&quot;??_-;_-@_-">
                  <c:v>13317773</c:v>
                </c:pt>
                <c:pt idx="32" formatCode="_-* #,##0_-;\-* #,##0_-;_-* &quot;-&quot;??_-;_-@_-">
                  <c:v>18323180</c:v>
                </c:pt>
                <c:pt idx="33" formatCode="_-* #,##0_-;\-* #,##0_-;_-* &quot;-&quot;??_-;_-@_-">
                  <c:v>13155787</c:v>
                </c:pt>
                <c:pt idx="34" formatCode="_-* #,##0_-;\-* #,##0_-;_-* &quot;-&quot;??_-;_-@_-">
                  <c:v>18455456</c:v>
                </c:pt>
                <c:pt idx="35" formatCode="_-* #,##0_-;\-* #,##0_-;_-* &quot;-&quot;??_-;_-@_-">
                  <c:v>10581668</c:v>
                </c:pt>
                <c:pt idx="36" formatCode="_-* #,##0_-;\-* #,##0_-;_-* &quot;-&quot;??_-;_-@_-">
                  <c:v>19328512</c:v>
                </c:pt>
                <c:pt idx="37" formatCode="_-* #,##0_-;\-* #,##0_-;_-* &quot;-&quot;??_-;_-@_-">
                  <c:v>11188566</c:v>
                </c:pt>
                <c:pt idx="38" formatCode="_-* #,##0_-;\-* #,##0_-;_-* &quot;-&quot;??_-;_-@_-">
                  <c:v>19370460</c:v>
                </c:pt>
                <c:pt idx="39" formatCode="_-* #,##0_-;\-* #,##0_-;_-* &quot;-&quot;??_-;_-@_-">
                  <c:v>19377952</c:v>
                </c:pt>
              </c:numCache>
            </c:numRef>
          </c:val>
        </c:ser>
        <c:ser>
          <c:idx val="12"/>
          <c:order val="12"/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'Asignación y Ejecución'!$A$14:$AN$14</c:f>
              <c:numCache>
                <c:formatCode>0</c:formatCode>
                <c:ptCount val="40"/>
                <c:pt idx="0">
                  <c:v>6</c:v>
                </c:pt>
                <c:pt idx="1">
                  <c:v>1</c:v>
                </c:pt>
                <c:pt idx="2" formatCode="_-* #,##0_-;\-* #,##0_-;_-* &quot;-&quot;??_-;_-@_-">
                  <c:v>455418</c:v>
                </c:pt>
                <c:pt idx="3" formatCode="_-* #,##0_-;\-* #,##0_-;_-* &quot;-&quot;??_-;_-@_-">
                  <c:v>427666</c:v>
                </c:pt>
                <c:pt idx="4" formatCode="_-* #,##0_-;\-* #,##0_-;_-* &quot;-&quot;??_-;_-@_-">
                  <c:v>549057</c:v>
                </c:pt>
                <c:pt idx="5" formatCode="_-* #,##0_-;\-* #,##0_-;_-* &quot;-&quot;??_-;_-@_-">
                  <c:v>441506</c:v>
                </c:pt>
                <c:pt idx="6" formatCode="_-* #,##0_-;\-* #,##0_-;_-* &quot;-&quot;??_-;_-@_-">
                  <c:v>542936</c:v>
                </c:pt>
                <c:pt idx="7" formatCode="_-* #,##0_-;\-* #,##0_-;_-* &quot;-&quot;??_-;_-@_-">
                  <c:v>514573</c:v>
                </c:pt>
                <c:pt idx="8" formatCode="_-* #,##0_-;\-* #,##0_-;_-* &quot;-&quot;??_-;_-@_-">
                  <c:v>662155</c:v>
                </c:pt>
                <c:pt idx="9" formatCode="_-* #,##0_-;\-* #,##0_-;_-* &quot;-&quot;??_-;_-@_-">
                  <c:v>649207</c:v>
                </c:pt>
                <c:pt idx="10" formatCode="_-* #,##0_-;\-* #,##0_-;_-* &quot;-&quot;??_-;_-@_-">
                  <c:v>1007641</c:v>
                </c:pt>
                <c:pt idx="11" formatCode="_-* #,##0_-;\-* #,##0_-;_-* &quot;-&quot;??_-;_-@_-">
                  <c:v>943549</c:v>
                </c:pt>
                <c:pt idx="12" formatCode="_-* #,##0_-;\-* #,##0_-;_-* &quot;-&quot;??_-;_-@_-">
                  <c:v>1284102</c:v>
                </c:pt>
                <c:pt idx="13" formatCode="_-* #,##0_-;\-* #,##0_-;_-* &quot;-&quot;??_-;_-@_-">
                  <c:v>1198923</c:v>
                </c:pt>
                <c:pt idx="14" formatCode="_-* #,##0_-;\-* #,##0_-;_-* &quot;-&quot;??_-;_-@_-">
                  <c:v>1130484</c:v>
                </c:pt>
                <c:pt idx="15" formatCode="_-* #,##0_-;\-* #,##0_-;_-* &quot;-&quot;??_-;_-@_-">
                  <c:v>1080316</c:v>
                </c:pt>
                <c:pt idx="16" formatCode="_-* #,##0_-;\-* #,##0_-;_-* &quot;-&quot;??_-;_-@_-">
                  <c:v>2127551</c:v>
                </c:pt>
                <c:pt idx="17" formatCode="_-* #,##0_-;\-* #,##0_-;_-* &quot;-&quot;??_-;_-@_-">
                  <c:v>1966190</c:v>
                </c:pt>
                <c:pt idx="18" formatCode="_-* #,##0_-;\-* #,##0_-;_-* &quot;-&quot;??_-;_-@_-">
                  <c:v>2150375</c:v>
                </c:pt>
                <c:pt idx="19" formatCode="_-* #,##0_-;\-* #,##0_-;_-* &quot;-&quot;??_-;_-@_-">
                  <c:v>1971063</c:v>
                </c:pt>
                <c:pt idx="20" formatCode="_-* #,##0_-;\-* #,##0_-;_-* &quot;-&quot;??_-;_-@_-">
                  <c:v>2232963</c:v>
                </c:pt>
                <c:pt idx="21" formatCode="_-* #,##0_-;\-* #,##0_-;_-* &quot;-&quot;??_-;_-@_-">
                  <c:v>2083058</c:v>
                </c:pt>
                <c:pt idx="22" formatCode="_-* #,##0_-;\-* #,##0_-;_-* &quot;-&quot;??_-;_-@_-">
                  <c:v>2263375</c:v>
                </c:pt>
                <c:pt idx="23" formatCode="_-* #,##0_-;\-* #,##0_-;_-* &quot;-&quot;??_-;_-@_-">
                  <c:v>2172766</c:v>
                </c:pt>
                <c:pt idx="24" formatCode="_-* #,##0_-;\-* #,##0_-;_-* &quot;-&quot;??_-;_-@_-">
                  <c:v>2252375</c:v>
                </c:pt>
                <c:pt idx="25" formatCode="_-* #,##0_-;\-* #,##0_-;_-* &quot;-&quot;??_-;_-@_-">
                  <c:v>1823731</c:v>
                </c:pt>
                <c:pt idx="26" formatCode="_-* #,##0_-;\-* #,##0_-;_-* &quot;-&quot;??_-;_-@_-">
                  <c:v>0</c:v>
                </c:pt>
                <c:pt idx="27" formatCode="_-* #,##0_-;\-* #,##0_-;_-* &quot;-&quot;??_-;_-@_-">
                  <c:v>0</c:v>
                </c:pt>
                <c:pt idx="28" formatCode="_-* #,##0_-;\-* #,##0_-;_-* &quot;-&quot;??_-;_-@_-">
                  <c:v>0</c:v>
                </c:pt>
                <c:pt idx="29" formatCode="_-* #,##0_-;\-* #,##0_-;_-* &quot;-&quot;??_-;_-@_-">
                  <c:v>0</c:v>
                </c:pt>
                <c:pt idx="30" formatCode="_-* #,##0_-;\-* #,##0_-;_-* &quot;-&quot;??_-;_-@_-">
                  <c:v>0</c:v>
                </c:pt>
                <c:pt idx="31" formatCode="_-* #,##0_-;\-* #,##0_-;_-* &quot;-&quot;??_-;_-@_-">
                  <c:v>0</c:v>
                </c:pt>
                <c:pt idx="32" formatCode="_-* #,##0_-;\-* #,##0_-;_-* &quot;-&quot;??_-;_-@_-">
                  <c:v>0</c:v>
                </c:pt>
                <c:pt idx="33" formatCode="_-* #,##0_-;\-* #,##0_-;_-* &quot;-&quot;??_-;_-@_-">
                  <c:v>0</c:v>
                </c:pt>
                <c:pt idx="34" formatCode="_-* #,##0_-;\-* #,##0_-;_-* &quot;-&quot;??_-;_-@_-">
                  <c:v>0</c:v>
                </c:pt>
                <c:pt idx="35" formatCode="_-* #,##0_-;\-* #,##0_-;_-* &quot;-&quot;??_-;_-@_-">
                  <c:v>0</c:v>
                </c:pt>
                <c:pt idx="36" formatCode="_-* #,##0_-;\-* #,##0_-;_-* &quot;-&quot;??_-;_-@_-">
                  <c:v>0</c:v>
                </c:pt>
                <c:pt idx="37" formatCode="_-* #,##0_-;\-* #,##0_-;_-* &quot;-&quot;??_-;_-@_-">
                  <c:v>0</c:v>
                </c:pt>
                <c:pt idx="38" formatCode="_-* #,##0_-;\-* #,##0_-;_-* &quot;-&quot;??_-;_-@_-">
                  <c:v>0</c:v>
                </c:pt>
                <c:pt idx="39" formatCode="_-* #,##0_-;\-* #,##0_-;_-* &quot;-&quot;??_-;_-@_-">
                  <c:v>0</c:v>
                </c:pt>
              </c:numCache>
            </c:numRef>
          </c:val>
        </c:ser>
        <c:ser>
          <c:idx val="13"/>
          <c:order val="13"/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'Asignación y Ejecución'!$A$15:$AN$15</c:f>
              <c:numCache>
                <c:formatCode>0</c:formatCode>
                <c:ptCount val="40"/>
                <c:pt idx="0">
                  <c:v>6</c:v>
                </c:pt>
                <c:pt idx="1">
                  <c:v>2</c:v>
                </c:pt>
                <c:pt idx="2" formatCode="_-* #,##0_-;\-* #,##0_-;_-* &quot;-&quot;??_-;_-@_-">
                  <c:v>274562</c:v>
                </c:pt>
                <c:pt idx="3" formatCode="_-* #,##0_-;\-* #,##0_-;_-* &quot;-&quot;??_-;_-@_-">
                  <c:v>267558</c:v>
                </c:pt>
                <c:pt idx="4" formatCode="_-* #,##0_-;\-* #,##0_-;_-* &quot;-&quot;??_-;_-@_-">
                  <c:v>301939</c:v>
                </c:pt>
                <c:pt idx="5" formatCode="_-* #,##0_-;\-* #,##0_-;_-* &quot;-&quot;??_-;_-@_-">
                  <c:v>250799</c:v>
                </c:pt>
                <c:pt idx="6" formatCode="_-* #,##0_-;\-* #,##0_-;_-* &quot;-&quot;??_-;_-@_-">
                  <c:v>357153</c:v>
                </c:pt>
                <c:pt idx="7" formatCode="_-* #,##0_-;\-* #,##0_-;_-* &quot;-&quot;??_-;_-@_-">
                  <c:v>355913</c:v>
                </c:pt>
                <c:pt idx="8" formatCode="_-* #,##0_-;\-* #,##0_-;_-* &quot;-&quot;??_-;_-@_-">
                  <c:v>6452551</c:v>
                </c:pt>
                <c:pt idx="9" formatCode="_-* #,##0_-;\-* #,##0_-;_-* &quot;-&quot;??_-;_-@_-">
                  <c:v>324528</c:v>
                </c:pt>
                <c:pt idx="10" formatCode="_-* #,##0_-;\-* #,##0_-;_-* &quot;-&quot;??_-;_-@_-">
                  <c:v>6381121</c:v>
                </c:pt>
                <c:pt idx="11" formatCode="_-* #,##0_-;\-* #,##0_-;_-* &quot;-&quot;??_-;_-@_-">
                  <c:v>269260</c:v>
                </c:pt>
                <c:pt idx="12" formatCode="_-* #,##0_-;\-* #,##0_-;_-* &quot;-&quot;??_-;_-@_-">
                  <c:v>6381121</c:v>
                </c:pt>
                <c:pt idx="13" formatCode="_-* #,##0_-;\-* #,##0_-;_-* &quot;-&quot;??_-;_-@_-">
                  <c:v>6326334</c:v>
                </c:pt>
                <c:pt idx="14" formatCode="_-* #,##0_-;\-* #,##0_-;_-* &quot;-&quot;??_-;_-@_-">
                  <c:v>285399</c:v>
                </c:pt>
                <c:pt idx="15" formatCode="_-* #,##0_-;\-* #,##0_-;_-* &quot;-&quot;??_-;_-@_-">
                  <c:v>285354</c:v>
                </c:pt>
                <c:pt idx="16" formatCode="_-* #,##0_-;\-* #,##0_-;_-* &quot;-&quot;??_-;_-@_-">
                  <c:v>1000000</c:v>
                </c:pt>
                <c:pt idx="17" formatCode="_-* #,##0_-;\-* #,##0_-;_-* &quot;-&quot;??_-;_-@_-">
                  <c:v>999422</c:v>
                </c:pt>
                <c:pt idx="18" formatCode="_-* #,##0_-;\-* #,##0_-;_-* &quot;-&quot;??_-;_-@_-">
                  <c:v>521500</c:v>
                </c:pt>
                <c:pt idx="19" formatCode="_-* #,##0_-;\-* #,##0_-;_-* &quot;-&quot;??_-;_-@_-">
                  <c:v>521297</c:v>
                </c:pt>
                <c:pt idx="20" formatCode="_-* #,##0_-;\-* #,##0_-;_-* &quot;-&quot;??_-;_-@_-">
                  <c:v>607750</c:v>
                </c:pt>
                <c:pt idx="21" formatCode="_-* #,##0_-;\-* #,##0_-;_-* &quot;-&quot;??_-;_-@_-">
                  <c:v>607749</c:v>
                </c:pt>
                <c:pt idx="22" formatCode="_-* #,##0_-;\-* #,##0_-;_-* &quot;-&quot;??_-;_-@_-">
                  <c:v>700315</c:v>
                </c:pt>
                <c:pt idx="23" formatCode="_-* #,##0_-;\-* #,##0_-;_-* &quot;-&quot;??_-;_-@_-">
                  <c:v>694732</c:v>
                </c:pt>
                <c:pt idx="24" formatCode="_-* #,##0_-;\-* #,##0_-;_-* &quot;-&quot;??_-;_-@_-">
                  <c:v>700315</c:v>
                </c:pt>
                <c:pt idx="25" formatCode="_-* #,##0_-;\-* #,##0_-;_-* &quot;-&quot;??_-;_-@_-">
                  <c:v>591982</c:v>
                </c:pt>
                <c:pt idx="26" formatCode="_-* #,##0_-;\-* #,##0_-;_-* &quot;-&quot;??_-;_-@_-">
                  <c:v>0</c:v>
                </c:pt>
                <c:pt idx="27" formatCode="_-* #,##0_-;\-* #,##0_-;_-* &quot;-&quot;??_-;_-@_-">
                  <c:v>0</c:v>
                </c:pt>
                <c:pt idx="28" formatCode="_-* #,##0_-;\-* #,##0_-;_-* &quot;-&quot;??_-;_-@_-">
                  <c:v>0</c:v>
                </c:pt>
                <c:pt idx="29" formatCode="_-* #,##0_-;\-* #,##0_-;_-* &quot;-&quot;??_-;_-@_-">
                  <c:v>0</c:v>
                </c:pt>
                <c:pt idx="30" formatCode="_-* #,##0_-;\-* #,##0_-;_-* &quot;-&quot;??_-;_-@_-">
                  <c:v>0</c:v>
                </c:pt>
                <c:pt idx="31" formatCode="_-* #,##0_-;\-* #,##0_-;_-* &quot;-&quot;??_-;_-@_-">
                  <c:v>0</c:v>
                </c:pt>
                <c:pt idx="32" formatCode="_-* #,##0_-;\-* #,##0_-;_-* &quot;-&quot;??_-;_-@_-">
                  <c:v>0</c:v>
                </c:pt>
                <c:pt idx="33" formatCode="_-* #,##0_-;\-* #,##0_-;_-* &quot;-&quot;??_-;_-@_-">
                  <c:v>0</c:v>
                </c:pt>
                <c:pt idx="34" formatCode="_-* #,##0_-;\-* #,##0_-;_-* &quot;-&quot;??_-;_-@_-">
                  <c:v>0</c:v>
                </c:pt>
                <c:pt idx="35" formatCode="_-* #,##0_-;\-* #,##0_-;_-* &quot;-&quot;??_-;_-@_-">
                  <c:v>0</c:v>
                </c:pt>
                <c:pt idx="36" formatCode="_-* #,##0_-;\-* #,##0_-;_-* &quot;-&quot;??_-;_-@_-">
                  <c:v>0</c:v>
                </c:pt>
                <c:pt idx="37" formatCode="_-* #,##0_-;\-* #,##0_-;_-* &quot;-&quot;??_-;_-@_-">
                  <c:v>0</c:v>
                </c:pt>
                <c:pt idx="38" formatCode="_-* #,##0_-;\-* #,##0_-;_-* &quot;-&quot;??_-;_-@_-">
                  <c:v>0</c:v>
                </c:pt>
                <c:pt idx="39" formatCode="_-* #,##0_-;\-* #,##0_-;_-* &quot;-&quot;??_-;_-@_-">
                  <c:v>0</c:v>
                </c:pt>
              </c:numCache>
            </c:numRef>
          </c:val>
        </c:ser>
        <c:ser>
          <c:idx val="14"/>
          <c:order val="14"/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'Asignación y Ejecución'!$A$16:$AN$16</c:f>
              <c:numCache>
                <c:formatCode>0</c:formatCode>
                <c:ptCount val="40"/>
                <c:pt idx="0">
                  <c:v>6</c:v>
                </c:pt>
                <c:pt idx="1">
                  <c:v>3</c:v>
                </c:pt>
                <c:pt idx="2" formatCode="_-* #,##0_-;\-* #,##0_-;_-* &quot;-&quot;??_-;_-@_-">
                  <c:v>3363745</c:v>
                </c:pt>
                <c:pt idx="3" formatCode="_-* #,##0_-;\-* #,##0_-;_-* &quot;-&quot;??_-;_-@_-">
                  <c:v>2534407</c:v>
                </c:pt>
                <c:pt idx="4" formatCode="_-* #,##0_-;\-* #,##0_-;_-* &quot;-&quot;??_-;_-@_-">
                  <c:v>3500951</c:v>
                </c:pt>
                <c:pt idx="5" formatCode="_-* #,##0_-;\-* #,##0_-;_-* &quot;-&quot;??_-;_-@_-">
                  <c:v>2715570</c:v>
                </c:pt>
                <c:pt idx="6" formatCode="_-* #,##0_-;\-* #,##0_-;_-* &quot;-&quot;??_-;_-@_-">
                  <c:v>3200016</c:v>
                </c:pt>
                <c:pt idx="7" formatCode="_-* #,##0_-;\-* #,##0_-;_-* &quot;-&quot;??_-;_-@_-">
                  <c:v>2883702</c:v>
                </c:pt>
                <c:pt idx="8" formatCode="_-* #,##0_-;\-* #,##0_-;_-* &quot;-&quot;??_-;_-@_-">
                  <c:v>3427988</c:v>
                </c:pt>
                <c:pt idx="9" formatCode="_-* #,##0_-;\-* #,##0_-;_-* &quot;-&quot;??_-;_-@_-">
                  <c:v>3019380</c:v>
                </c:pt>
                <c:pt idx="10" formatCode="_-* #,##0_-;\-* #,##0_-;_-* &quot;-&quot;??_-;_-@_-">
                  <c:v>3562585</c:v>
                </c:pt>
                <c:pt idx="11" formatCode="_-* #,##0_-;\-* #,##0_-;_-* &quot;-&quot;??_-;_-@_-">
                  <c:v>3235332</c:v>
                </c:pt>
                <c:pt idx="12" formatCode="_-* #,##0_-;\-* #,##0_-;_-* &quot;-&quot;??_-;_-@_-">
                  <c:v>3958894</c:v>
                </c:pt>
                <c:pt idx="13" formatCode="_-* #,##0_-;\-* #,##0_-;_-* &quot;-&quot;??_-;_-@_-">
                  <c:v>3280196</c:v>
                </c:pt>
                <c:pt idx="14" formatCode="_-* #,##0_-;\-* #,##0_-;_-* &quot;-&quot;??_-;_-@_-">
                  <c:v>4217452</c:v>
                </c:pt>
                <c:pt idx="15" formatCode="_-* #,##0_-;\-* #,##0_-;_-* &quot;-&quot;??_-;_-@_-">
                  <c:v>3407735</c:v>
                </c:pt>
                <c:pt idx="16" formatCode="_-* #,##0_-;\-* #,##0_-;_-* &quot;-&quot;??_-;_-@_-">
                  <c:v>4438617</c:v>
                </c:pt>
                <c:pt idx="17" formatCode="_-* #,##0_-;\-* #,##0_-;_-* &quot;-&quot;??_-;_-@_-">
                  <c:v>3647934</c:v>
                </c:pt>
                <c:pt idx="18" formatCode="_-* #,##0_-;\-* #,##0_-;_-* &quot;-&quot;??_-;_-@_-">
                  <c:v>4580422</c:v>
                </c:pt>
                <c:pt idx="19" formatCode="_-* #,##0_-;\-* #,##0_-;_-* &quot;-&quot;??_-;_-@_-">
                  <c:v>3942315</c:v>
                </c:pt>
                <c:pt idx="20" formatCode="_-* #,##0_-;\-* #,##0_-;_-* &quot;-&quot;??_-;_-@_-">
                  <c:v>5920373</c:v>
                </c:pt>
                <c:pt idx="21" formatCode="_-* #,##0_-;\-* #,##0_-;_-* &quot;-&quot;??_-;_-@_-">
                  <c:v>4769617</c:v>
                </c:pt>
                <c:pt idx="22" formatCode="_-* #,##0_-;\-* #,##0_-;_-* &quot;-&quot;??_-;_-@_-">
                  <c:v>5854446</c:v>
                </c:pt>
                <c:pt idx="23" formatCode="_-* #,##0_-;\-* #,##0_-;_-* &quot;-&quot;??_-;_-@_-">
                  <c:v>4899178</c:v>
                </c:pt>
                <c:pt idx="24" formatCode="_-* #,##0_-;\-* #,##0_-;_-* &quot;-&quot;??_-;_-@_-">
                  <c:v>7006545</c:v>
                </c:pt>
                <c:pt idx="25" formatCode="_-* #,##0_-;\-* #,##0_-;_-* &quot;-&quot;??_-;_-@_-">
                  <c:v>4939444</c:v>
                </c:pt>
                <c:pt idx="26" formatCode="_-* #,##0_-;\-* #,##0_-;_-* &quot;-&quot;??_-;_-@_-">
                  <c:v>0</c:v>
                </c:pt>
                <c:pt idx="27" formatCode="_-* #,##0_-;\-* #,##0_-;_-* &quot;-&quot;??_-;_-@_-">
                  <c:v>0</c:v>
                </c:pt>
                <c:pt idx="28" formatCode="_-* #,##0_-;\-* #,##0_-;_-* &quot;-&quot;??_-;_-@_-">
                  <c:v>0</c:v>
                </c:pt>
                <c:pt idx="29" formatCode="_-* #,##0_-;\-* #,##0_-;_-* &quot;-&quot;??_-;_-@_-">
                  <c:v>0</c:v>
                </c:pt>
                <c:pt idx="30" formatCode="_-* #,##0_-;\-* #,##0_-;_-* &quot;-&quot;??_-;_-@_-">
                  <c:v>0</c:v>
                </c:pt>
                <c:pt idx="31" formatCode="_-* #,##0_-;\-* #,##0_-;_-* &quot;-&quot;??_-;_-@_-">
                  <c:v>0</c:v>
                </c:pt>
                <c:pt idx="32" formatCode="_-* #,##0_-;\-* #,##0_-;_-* &quot;-&quot;??_-;_-@_-">
                  <c:v>0</c:v>
                </c:pt>
                <c:pt idx="33" formatCode="_-* #,##0_-;\-* #,##0_-;_-* &quot;-&quot;??_-;_-@_-">
                  <c:v>0</c:v>
                </c:pt>
                <c:pt idx="34" formatCode="_-* #,##0_-;\-* #,##0_-;_-* &quot;-&quot;??_-;_-@_-">
                  <c:v>0</c:v>
                </c:pt>
                <c:pt idx="35" formatCode="_-* #,##0_-;\-* #,##0_-;_-* &quot;-&quot;??_-;_-@_-">
                  <c:v>0</c:v>
                </c:pt>
                <c:pt idx="36" formatCode="_-* #,##0_-;\-* #,##0_-;_-* &quot;-&quot;??_-;_-@_-">
                  <c:v>0</c:v>
                </c:pt>
                <c:pt idx="37" formatCode="_-* #,##0_-;\-* #,##0_-;_-* &quot;-&quot;??_-;_-@_-">
                  <c:v>0</c:v>
                </c:pt>
                <c:pt idx="38" formatCode="_-* #,##0_-;\-* #,##0_-;_-* &quot;-&quot;??_-;_-@_-">
                  <c:v>0</c:v>
                </c:pt>
                <c:pt idx="39" formatCode="_-* #,##0_-;\-* #,##0_-;_-* &quot;-&quot;??_-;_-@_-">
                  <c:v>0</c:v>
                </c:pt>
              </c:numCache>
            </c:numRef>
          </c:val>
        </c:ser>
        <c:ser>
          <c:idx val="15"/>
          <c:order val="15"/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'Asignación y Ejecución'!$A$17:$AN$17</c:f>
              <c:numCache>
                <c:formatCode>0</c:formatCode>
                <c:ptCount val="40"/>
                <c:pt idx="0">
                  <c:v>7</c:v>
                </c:pt>
                <c:pt idx="1">
                  <c:v>1</c:v>
                </c:pt>
                <c:pt idx="2" formatCode="_-* #,##0_-;\-* #,##0_-;_-* &quot;-&quot;??_-;_-@_-">
                  <c:v>9428882</c:v>
                </c:pt>
                <c:pt idx="3" formatCode="_-* #,##0_-;\-* #,##0_-;_-* &quot;-&quot;??_-;_-@_-">
                  <c:v>2988689</c:v>
                </c:pt>
                <c:pt idx="4" formatCode="_-* #,##0_-;\-* #,##0_-;_-* &quot;-&quot;??_-;_-@_-">
                  <c:v>8512801</c:v>
                </c:pt>
                <c:pt idx="5" formatCode="_-* #,##0_-;\-* #,##0_-;_-* &quot;-&quot;??_-;_-@_-">
                  <c:v>2480710</c:v>
                </c:pt>
                <c:pt idx="6" formatCode="_-* #,##0_-;\-* #,##0_-;_-* &quot;-&quot;??_-;_-@_-">
                  <c:v>3242473</c:v>
                </c:pt>
                <c:pt idx="7" formatCode="_-* #,##0_-;\-* #,##0_-;_-* &quot;-&quot;??_-;_-@_-">
                  <c:v>2355676</c:v>
                </c:pt>
                <c:pt idx="8" formatCode="_-* #,##0_-;\-* #,##0_-;_-* &quot;-&quot;??_-;_-@_-">
                  <c:v>3074452</c:v>
                </c:pt>
                <c:pt idx="9" formatCode="_-* #,##0_-;\-* #,##0_-;_-* &quot;-&quot;??_-;_-@_-">
                  <c:v>2312401</c:v>
                </c:pt>
                <c:pt idx="10" formatCode="_-* #,##0_-;\-* #,##0_-;_-* &quot;-&quot;??_-;_-@_-">
                  <c:v>3567075</c:v>
                </c:pt>
                <c:pt idx="11" formatCode="_-* #,##0_-;\-* #,##0_-;_-* &quot;-&quot;??_-;_-@_-">
                  <c:v>2388823</c:v>
                </c:pt>
                <c:pt idx="12" formatCode="_-* #,##0_-;\-* #,##0_-;_-* &quot;-&quot;??_-;_-@_-">
                  <c:v>3815545</c:v>
                </c:pt>
                <c:pt idx="13" formatCode="_-* #,##0_-;\-* #,##0_-;_-* &quot;-&quot;??_-;_-@_-">
                  <c:v>2368367</c:v>
                </c:pt>
                <c:pt idx="14" formatCode="_-* #,##0_-;\-* #,##0_-;_-* &quot;-&quot;??_-;_-@_-">
                  <c:v>4538872</c:v>
                </c:pt>
                <c:pt idx="15" formatCode="_-* #,##0_-;\-* #,##0_-;_-* &quot;-&quot;??_-;_-@_-">
                  <c:v>2442892</c:v>
                </c:pt>
                <c:pt idx="16" formatCode="_-* #,##0_-;\-* #,##0_-;_-* &quot;-&quot;??_-;_-@_-">
                  <c:v>3319963</c:v>
                </c:pt>
                <c:pt idx="17" formatCode="_-* #,##0_-;\-* #,##0_-;_-* &quot;-&quot;??_-;_-@_-">
                  <c:v>2648429</c:v>
                </c:pt>
                <c:pt idx="18" formatCode="_-* #,##0_-;\-* #,##0_-;_-* &quot;-&quot;??_-;_-@_-">
                  <c:v>3750087</c:v>
                </c:pt>
                <c:pt idx="19" formatCode="_-* #,##0_-;\-* #,##0_-;_-* &quot;-&quot;??_-;_-@_-">
                  <c:v>3403352</c:v>
                </c:pt>
                <c:pt idx="20" formatCode="_-* #,##0_-;\-* #,##0_-;_-* &quot;-&quot;??_-;_-@_-">
                  <c:v>4919692</c:v>
                </c:pt>
                <c:pt idx="21" formatCode="_-* #,##0_-;\-* #,##0_-;_-* &quot;-&quot;??_-;_-@_-">
                  <c:v>4450340</c:v>
                </c:pt>
                <c:pt idx="22" formatCode="_-* #,##0_-;\-* #,##0_-;_-* &quot;-&quot;??_-;_-@_-">
                  <c:v>4677921</c:v>
                </c:pt>
                <c:pt idx="23" formatCode="_-* #,##0_-;\-* #,##0_-;_-* &quot;-&quot;??_-;_-@_-">
                  <c:v>4126725</c:v>
                </c:pt>
                <c:pt idx="24" formatCode="_-* #,##0_-;\-* #,##0_-;_-* &quot;-&quot;??_-;_-@_-">
                  <c:v>4805645</c:v>
                </c:pt>
                <c:pt idx="25" formatCode="_-* #,##0_-;\-* #,##0_-;_-* &quot;-&quot;??_-;_-@_-">
                  <c:v>4321273</c:v>
                </c:pt>
                <c:pt idx="26" formatCode="_-* #,##0_-;\-* #,##0_-;_-* &quot;-&quot;??_-;_-@_-">
                  <c:v>6193114</c:v>
                </c:pt>
                <c:pt idx="27" formatCode="_-* #,##0_-;\-* #,##0_-;_-* &quot;-&quot;??_-;_-@_-">
                  <c:v>6069116</c:v>
                </c:pt>
                <c:pt idx="28" formatCode="_-* #,##0_-;\-* #,##0_-;_-* &quot;-&quot;??_-;_-@_-">
                  <c:v>5455417</c:v>
                </c:pt>
                <c:pt idx="29" formatCode="_-* #,##0_-;\-* #,##0_-;_-* &quot;-&quot;??_-;_-@_-">
                  <c:v>5436460</c:v>
                </c:pt>
                <c:pt idx="30" formatCode="_-* #,##0_-;\-* #,##0_-;_-* &quot;-&quot;??_-;_-@_-">
                  <c:v>4072712</c:v>
                </c:pt>
                <c:pt idx="31" formatCode="_-* #,##0_-;\-* #,##0_-;_-* &quot;-&quot;??_-;_-@_-">
                  <c:v>4039923</c:v>
                </c:pt>
                <c:pt idx="32" formatCode="_-* #,##0_-;\-* #,##0_-;_-* &quot;-&quot;??_-;_-@_-">
                  <c:v>4959913</c:v>
                </c:pt>
                <c:pt idx="33" formatCode="_-* #,##0_-;\-* #,##0_-;_-* &quot;-&quot;??_-;_-@_-">
                  <c:v>4902067</c:v>
                </c:pt>
                <c:pt idx="34" formatCode="_-* #,##0_-;\-* #,##0_-;_-* &quot;-&quot;??_-;_-@_-">
                  <c:v>6390130</c:v>
                </c:pt>
                <c:pt idx="35" formatCode="_(* #,##0_);_(* \(#,##0\);_(* &quot;-&quot;??_);_(@_)">
                  <c:v>6240985</c:v>
                </c:pt>
                <c:pt idx="36" formatCode="_-* #,##0_-;\-* #,##0_-;_-* &quot;-&quot;??_-;_-@_-">
                  <c:v>6357929</c:v>
                </c:pt>
                <c:pt idx="37" formatCode="_(* #,##0_);_(* \(#,##0\);_(* &quot;-&quot;??_);_(@_)">
                  <c:v>6268540</c:v>
                </c:pt>
                <c:pt idx="38" formatCode="_-* #,##0_-;\-* #,##0_-;_-* &quot;-&quot;??_-;_-@_-">
                  <c:v>6667396</c:v>
                </c:pt>
                <c:pt idx="39" formatCode="_-* #,##0_-;\-* #,##0_-;_-* &quot;-&quot;??_-;_-@_-">
                  <c:v>6543155</c:v>
                </c:pt>
              </c:numCache>
            </c:numRef>
          </c:val>
        </c:ser>
        <c:ser>
          <c:idx val="16"/>
          <c:order val="16"/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'Asignación y Ejecución'!$A$18:$AN$18</c:f>
              <c:numCache>
                <c:formatCode>0</c:formatCode>
                <c:ptCount val="40"/>
                <c:pt idx="0">
                  <c:v>7</c:v>
                </c:pt>
                <c:pt idx="1">
                  <c:v>2</c:v>
                </c:pt>
                <c:pt idx="2" formatCode="_-* #,##0_-;\-* #,##0_-;_-* &quot;-&quot;??_-;_-@_-">
                  <c:v>355020</c:v>
                </c:pt>
                <c:pt idx="3" formatCode="_-* #,##0_-;\-* #,##0_-;_-* &quot;-&quot;??_-;_-@_-">
                  <c:v>264159</c:v>
                </c:pt>
                <c:pt idx="4" formatCode="_-* #,##0_-;\-* #,##0_-;_-* &quot;-&quot;??_-;_-@_-">
                  <c:v>303746</c:v>
                </c:pt>
                <c:pt idx="5" formatCode="_-* #,##0_-;\-* #,##0_-;_-* &quot;-&quot;??_-;_-@_-">
                  <c:v>288735</c:v>
                </c:pt>
                <c:pt idx="6" formatCode="_-* #,##0_-;\-* #,##0_-;_-* &quot;-&quot;??_-;_-@_-">
                  <c:v>535600</c:v>
                </c:pt>
                <c:pt idx="7" formatCode="_-* #,##0_-;\-* #,##0_-;_-* &quot;-&quot;??_-;_-@_-">
                  <c:v>504285</c:v>
                </c:pt>
                <c:pt idx="8" formatCode="_-* #,##0_-;\-* #,##0_-;_-* &quot;-&quot;??_-;_-@_-">
                  <c:v>475000</c:v>
                </c:pt>
                <c:pt idx="9" formatCode="_-* #,##0_-;\-* #,##0_-;_-* &quot;-&quot;??_-;_-@_-">
                  <c:v>443841</c:v>
                </c:pt>
                <c:pt idx="10" formatCode="_-* #,##0_-;\-* #,##0_-;_-* &quot;-&quot;??_-;_-@_-">
                  <c:v>385632</c:v>
                </c:pt>
                <c:pt idx="11" formatCode="_-* #,##0_-;\-* #,##0_-;_-* &quot;-&quot;??_-;_-@_-">
                  <c:v>373757</c:v>
                </c:pt>
                <c:pt idx="12" formatCode="_-* #,##0_-;\-* #,##0_-;_-* &quot;-&quot;??_-;_-@_-">
                  <c:v>385632</c:v>
                </c:pt>
                <c:pt idx="13" formatCode="_-* #,##0_-;\-* #,##0_-;_-* &quot;-&quot;??_-;_-@_-">
                  <c:v>163697</c:v>
                </c:pt>
                <c:pt idx="14" formatCode="_-* #,##0_-;\-* #,##0_-;_-* &quot;-&quot;??_-;_-@_-">
                  <c:v>385632</c:v>
                </c:pt>
                <c:pt idx="15" formatCode="_-* #,##0_-;\-* #,##0_-;_-* &quot;-&quot;??_-;_-@_-">
                  <c:v>334253</c:v>
                </c:pt>
                <c:pt idx="16" formatCode="_-* #,##0_-;\-* #,##0_-;_-* &quot;-&quot;??_-;_-@_-">
                  <c:v>946000</c:v>
                </c:pt>
                <c:pt idx="17" formatCode="_-* #,##0_-;\-* #,##0_-;_-* &quot;-&quot;??_-;_-@_-">
                  <c:v>943305</c:v>
                </c:pt>
                <c:pt idx="18" formatCode="_-* #,##0_-;\-* #,##0_-;_-* &quot;-&quot;??_-;_-@_-">
                  <c:v>818000</c:v>
                </c:pt>
                <c:pt idx="19" formatCode="_-* #,##0_-;\-* #,##0_-;_-* &quot;-&quot;??_-;_-@_-">
                  <c:v>817883</c:v>
                </c:pt>
                <c:pt idx="20" formatCode="_-* #,##0_-;\-* #,##0_-;_-* &quot;-&quot;??_-;_-@_-">
                  <c:v>753610</c:v>
                </c:pt>
                <c:pt idx="21" formatCode="_-* #,##0_-;\-* #,##0_-;_-* &quot;-&quot;??_-;_-@_-">
                  <c:v>753229</c:v>
                </c:pt>
                <c:pt idx="22" formatCode="_-* #,##0_-;\-* #,##0_-;_-* &quot;-&quot;??_-;_-@_-">
                  <c:v>1454595</c:v>
                </c:pt>
                <c:pt idx="23" formatCode="_-* #,##0_-;\-* #,##0_-;_-* &quot;-&quot;??_-;_-@_-">
                  <c:v>1448653</c:v>
                </c:pt>
                <c:pt idx="24" formatCode="_-* #,##0_-;\-* #,##0_-;_-* &quot;-&quot;??_-;_-@_-">
                  <c:v>782595</c:v>
                </c:pt>
                <c:pt idx="25" formatCode="_-* #,##0_-;\-* #,##0_-;_-* &quot;-&quot;??_-;_-@_-">
                  <c:v>782594</c:v>
                </c:pt>
                <c:pt idx="26" formatCode="_-* #,##0_-;\-* #,##0_-;_-* &quot;-&quot;??_-;_-@_-">
                  <c:v>730000</c:v>
                </c:pt>
                <c:pt idx="27" formatCode="_-* #,##0_-;\-* #,##0_-;_-* &quot;-&quot;??_-;_-@_-">
                  <c:v>729317</c:v>
                </c:pt>
                <c:pt idx="28" formatCode="_-* #,##0_-;\-* #,##0_-;_-* &quot;-&quot;??_-;_-@_-">
                  <c:v>11230000</c:v>
                </c:pt>
                <c:pt idx="29" formatCode="_-* #,##0_-;\-* #,##0_-;_-* &quot;-&quot;??_-;_-@_-">
                  <c:v>11227739</c:v>
                </c:pt>
                <c:pt idx="30" formatCode="_-* #,##0_-;\-* #,##0_-;_-* &quot;-&quot;??_-;_-@_-">
                  <c:v>730000</c:v>
                </c:pt>
                <c:pt idx="31" formatCode="_-* #,##0_-;\-* #,##0_-;_-* &quot;-&quot;??_-;_-@_-">
                  <c:v>729867</c:v>
                </c:pt>
                <c:pt idx="32" formatCode="_-* #,##0_-;\-* #,##0_-;_-* &quot;-&quot;??_-;_-@_-">
                  <c:v>1922400</c:v>
                </c:pt>
                <c:pt idx="33" formatCode="_-* #,##0_-;\-* #,##0_-;_-* &quot;-&quot;??_-;_-@_-">
                  <c:v>1922049</c:v>
                </c:pt>
                <c:pt idx="34" formatCode="_-* #,##0_-;\-* #,##0_-;_-* &quot;-&quot;??_-;_-@_-">
                  <c:v>4930000</c:v>
                </c:pt>
                <c:pt idx="35" formatCode="_(* #,##0_);_(* \(#,##0\);_(* &quot;-&quot;??_);_(@_)">
                  <c:v>4927019</c:v>
                </c:pt>
                <c:pt idx="36" formatCode="_-* #,##0_-;\-* #,##0_-;_-* &quot;-&quot;??_-;_-@_-">
                  <c:v>2422049</c:v>
                </c:pt>
                <c:pt idx="37" formatCode="_(* #,##0_);_(* \(#,##0\);_(* &quot;-&quot;??_);_(@_)">
                  <c:v>2420318</c:v>
                </c:pt>
                <c:pt idx="38" formatCode="_-* #,##0_-;\-* #,##0_-;_-* &quot;-&quot;??_-;_-@_-">
                  <c:v>1922049</c:v>
                </c:pt>
                <c:pt idx="39" formatCode="_-* #,##0_-;\-* #,##0_-;_-* &quot;-&quot;??_-;_-@_-">
                  <c:v>1922049</c:v>
                </c:pt>
              </c:numCache>
            </c:numRef>
          </c:val>
        </c:ser>
        <c:ser>
          <c:idx val="17"/>
          <c:order val="17"/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'Asignación y Ejecución'!$A$19:$AN$19</c:f>
              <c:numCache>
                <c:formatCode>0</c:formatCode>
                <c:ptCount val="40"/>
                <c:pt idx="0">
                  <c:v>7</c:v>
                </c:pt>
                <c:pt idx="1">
                  <c:v>3</c:v>
                </c:pt>
                <c:pt idx="2" formatCode="_-* #,##0_-;\-* #,##0_-;_-* &quot;-&quot;??_-;_-@_-">
                  <c:v>15419551</c:v>
                </c:pt>
                <c:pt idx="3" formatCode="_-* #,##0_-;\-* #,##0_-;_-* &quot;-&quot;??_-;_-@_-">
                  <c:v>10749842</c:v>
                </c:pt>
                <c:pt idx="4" formatCode="_-* #,##0_-;\-* #,##0_-;_-* &quot;-&quot;??_-;_-@_-">
                  <c:v>14769063</c:v>
                </c:pt>
                <c:pt idx="5" formatCode="_-* #,##0_-;\-* #,##0_-;_-* &quot;-&quot;??_-;_-@_-">
                  <c:v>12367028</c:v>
                </c:pt>
                <c:pt idx="6" formatCode="_-* #,##0_-;\-* #,##0_-;_-* &quot;-&quot;??_-;_-@_-">
                  <c:v>18089217</c:v>
                </c:pt>
                <c:pt idx="7" formatCode="_-* #,##0_-;\-* #,##0_-;_-* &quot;-&quot;??_-;_-@_-">
                  <c:v>15985848</c:v>
                </c:pt>
                <c:pt idx="8" formatCode="_-* #,##0_-;\-* #,##0_-;_-* &quot;-&quot;??_-;_-@_-">
                  <c:v>20794477</c:v>
                </c:pt>
                <c:pt idx="9" formatCode="_-* #,##0_-;\-* #,##0_-;_-* &quot;-&quot;??_-;_-@_-">
                  <c:v>17807696</c:v>
                </c:pt>
                <c:pt idx="10" formatCode="_-* #,##0_-;\-* #,##0_-;_-* &quot;-&quot;??_-;_-@_-">
                  <c:v>23538327</c:v>
                </c:pt>
                <c:pt idx="11" formatCode="_-* #,##0_-;\-* #,##0_-;_-* &quot;-&quot;??_-;_-@_-">
                  <c:v>22640744</c:v>
                </c:pt>
                <c:pt idx="12" formatCode="_-* #,##0_-;\-* #,##0_-;_-* &quot;-&quot;??_-;_-@_-">
                  <c:v>25566985</c:v>
                </c:pt>
                <c:pt idx="13" formatCode="_-* #,##0_-;\-* #,##0_-;_-* &quot;-&quot;??_-;_-@_-">
                  <c:v>24592391</c:v>
                </c:pt>
                <c:pt idx="14" formatCode="_-* #,##0_-;\-* #,##0_-;_-* &quot;-&quot;??_-;_-@_-">
                  <c:v>28870644</c:v>
                </c:pt>
                <c:pt idx="15" formatCode="_-* #,##0_-;\-* #,##0_-;_-* &quot;-&quot;??_-;_-@_-">
                  <c:v>27611183</c:v>
                </c:pt>
                <c:pt idx="16" formatCode="_-* #,##0_-;\-* #,##0_-;_-* &quot;-&quot;??_-;_-@_-">
                  <c:v>33360939</c:v>
                </c:pt>
                <c:pt idx="17" formatCode="_-* #,##0_-;\-* #,##0_-;_-* &quot;-&quot;??_-;_-@_-">
                  <c:v>32207727</c:v>
                </c:pt>
                <c:pt idx="18" formatCode="_-* #,##0_-;\-* #,##0_-;_-* &quot;-&quot;??_-;_-@_-">
                  <c:v>37000439</c:v>
                </c:pt>
                <c:pt idx="19" formatCode="_-* #,##0_-;\-* #,##0_-;_-* &quot;-&quot;??_-;_-@_-">
                  <c:v>35656267</c:v>
                </c:pt>
                <c:pt idx="20" formatCode="_-* #,##0_-;\-* #,##0_-;_-* &quot;-&quot;??_-;_-@_-">
                  <c:v>40408030</c:v>
                </c:pt>
                <c:pt idx="21" formatCode="_-* #,##0_-;\-* #,##0_-;_-* &quot;-&quot;??_-;_-@_-">
                  <c:v>38643017</c:v>
                </c:pt>
                <c:pt idx="22" formatCode="_-* #,##0_-;\-* #,##0_-;_-* &quot;-&quot;??_-;_-@_-">
                  <c:v>41569099</c:v>
                </c:pt>
                <c:pt idx="23" formatCode="_-* #,##0_-;\-* #,##0_-;_-* &quot;-&quot;??_-;_-@_-">
                  <c:v>39008274</c:v>
                </c:pt>
                <c:pt idx="24" formatCode="_-* #,##0_-;\-* #,##0_-;_-* &quot;-&quot;??_-;_-@_-">
                  <c:v>49096742</c:v>
                </c:pt>
                <c:pt idx="25" formatCode="_-* #,##0_-;\-* #,##0_-;_-* &quot;-&quot;??_-;_-@_-">
                  <c:v>42058523</c:v>
                </c:pt>
                <c:pt idx="26" formatCode="_-* #,##0_-;\-* #,##0_-;_-* &quot;-&quot;??_-;_-@_-">
                  <c:v>53879888</c:v>
                </c:pt>
                <c:pt idx="27" formatCode="_-* #,##0_-;\-* #,##0_-;_-* &quot;-&quot;??_-;_-@_-">
                  <c:v>46474155</c:v>
                </c:pt>
                <c:pt idx="28" formatCode="_-* #,##0_-;\-* #,##0_-;_-* &quot;-&quot;??_-;_-@_-">
                  <c:v>60309356</c:v>
                </c:pt>
                <c:pt idx="29" formatCode="_-* #,##0_-;\-* #,##0_-;_-* &quot;-&quot;??_-;_-@_-">
                  <c:v>48433490</c:v>
                </c:pt>
                <c:pt idx="30" formatCode="_-* #,##0_-;\-* #,##0_-;_-* &quot;-&quot;??_-;_-@_-">
                  <c:v>63916707</c:v>
                </c:pt>
                <c:pt idx="31" formatCode="_-* #,##0_-;\-* #,##0_-;_-* &quot;-&quot;??_-;_-@_-">
                  <c:v>49755629</c:v>
                </c:pt>
                <c:pt idx="32" formatCode="_-* #,##0_-;\-* #,##0_-;_-* &quot;-&quot;??_-;_-@_-">
                  <c:v>66444709</c:v>
                </c:pt>
                <c:pt idx="33" formatCode="_-* #,##0_-;\-* #,##0_-;_-* &quot;-&quot;??_-;_-@_-">
                  <c:v>52021744</c:v>
                </c:pt>
                <c:pt idx="34" formatCode="_-* #,##0_-;\-* #,##0_-;_-* &quot;-&quot;??_-;_-@_-">
                  <c:v>70133893</c:v>
                </c:pt>
                <c:pt idx="35" formatCode="_(* #,##0_);_(* \(#,##0\);_(* &quot;-&quot;??_);_(@_)">
                  <c:v>52855084</c:v>
                </c:pt>
                <c:pt idx="36" formatCode="_-* #,##0_-;\-* #,##0_-;_-* &quot;-&quot;??_-;_-@_-">
                  <c:v>75430540</c:v>
                </c:pt>
                <c:pt idx="37" formatCode="_(* #,##0_);_(* \(#,##0\);_(* &quot;-&quot;??_);_(@_)">
                  <c:v>53836200</c:v>
                </c:pt>
                <c:pt idx="38" formatCode="_-* #,##0_-;\-* #,##0_-;_-* &quot;-&quot;??_-;_-@_-">
                  <c:v>74345690</c:v>
                </c:pt>
                <c:pt idx="39" formatCode="_-* #,##0_-;\-* #,##0_-;_-* &quot;-&quot;??_-;_-@_-">
                  <c:v>76205561</c:v>
                </c:pt>
              </c:numCache>
            </c:numRef>
          </c:val>
        </c:ser>
        <c:ser>
          <c:idx val="18"/>
          <c:order val="18"/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'Asignación y Ejecución'!$A$20:$AN$20</c:f>
              <c:numCache>
                <c:formatCode>0</c:formatCode>
                <c:ptCount val="40"/>
                <c:pt idx="0">
                  <c:v>8</c:v>
                </c:pt>
                <c:pt idx="1">
                  <c:v>1</c:v>
                </c:pt>
                <c:pt idx="2" formatCode="_-* #,##0_-;\-* #,##0_-;_-* &quot;-&quot;??_-;_-@_-">
                  <c:v>6739250</c:v>
                </c:pt>
                <c:pt idx="3" formatCode="_-* #,##0_-;\-* #,##0_-;_-* &quot;-&quot;??_-;_-@_-">
                  <c:v>4180733</c:v>
                </c:pt>
                <c:pt idx="4" formatCode="_-* #,##0_-;\-* #,##0_-;_-* &quot;-&quot;??_-;_-@_-">
                  <c:v>1242432</c:v>
                </c:pt>
                <c:pt idx="5" formatCode="_-* #,##0_-;\-* #,##0_-;_-* &quot;-&quot;??_-;_-@_-">
                  <c:v>1316085</c:v>
                </c:pt>
                <c:pt idx="6" formatCode="_-* #,##0_-;\-* #,##0_-;_-* &quot;-&quot;??_-;_-@_-">
                  <c:v>9632237</c:v>
                </c:pt>
                <c:pt idx="7" formatCode="_-* #,##0_-;\-* #,##0_-;_-* &quot;-&quot;??_-;_-@_-">
                  <c:v>5044843</c:v>
                </c:pt>
                <c:pt idx="8" formatCode="_-* #,##0_-;\-* #,##0_-;_-* &quot;-&quot;??_-;_-@_-">
                  <c:v>1859603</c:v>
                </c:pt>
                <c:pt idx="9" formatCode="_-* #,##0_-;\-* #,##0_-;_-* &quot;-&quot;??_-;_-@_-">
                  <c:v>2727791</c:v>
                </c:pt>
                <c:pt idx="10" formatCode="_-* #,##0_-;\-* #,##0_-;_-* &quot;-&quot;??_-;_-@_-">
                  <c:v>3135948</c:v>
                </c:pt>
                <c:pt idx="11" formatCode="_-* #,##0_-;\-* #,##0_-;_-* &quot;-&quot;??_-;_-@_-">
                  <c:v>1535044</c:v>
                </c:pt>
                <c:pt idx="12" formatCode="_-* #,##0_-;\-* #,##0_-;_-* &quot;-&quot;??_-;_-@_-">
                  <c:v>3185328</c:v>
                </c:pt>
                <c:pt idx="13" formatCode="_-* #,##0_-;\-* #,##0_-;_-* &quot;-&quot;??_-;_-@_-">
                  <c:v>1784618</c:v>
                </c:pt>
                <c:pt idx="14" formatCode="_-* #,##0_-;\-* #,##0_-;_-* &quot;-&quot;??_-;_-@_-">
                  <c:v>3351750</c:v>
                </c:pt>
                <c:pt idx="15" formatCode="_-* #,##0_-;\-* #,##0_-;_-* &quot;-&quot;??_-;_-@_-">
                  <c:v>2040815</c:v>
                </c:pt>
                <c:pt idx="16" formatCode="_-* #,##0_-;\-* #,##0_-;_-* &quot;-&quot;??_-;_-@_-">
                  <c:v>3010271</c:v>
                </c:pt>
                <c:pt idx="17" formatCode="_-* #,##0_-;\-* #,##0_-;_-* &quot;-&quot;??_-;_-@_-">
                  <c:v>2863369</c:v>
                </c:pt>
                <c:pt idx="18" formatCode="_-* #,##0_-;\-* #,##0_-;_-* &quot;-&quot;??_-;_-@_-">
                  <c:v>4667088</c:v>
                </c:pt>
                <c:pt idx="19" formatCode="_-* #,##0_-;\-* #,##0_-;_-* &quot;-&quot;??_-;_-@_-">
                  <c:v>2931321</c:v>
                </c:pt>
                <c:pt idx="20" formatCode="_-* #,##0_-;\-* #,##0_-;_-* &quot;-&quot;??_-;_-@_-">
                  <c:v>4563421</c:v>
                </c:pt>
                <c:pt idx="21" formatCode="_-* #,##0_-;\-* #,##0_-;_-* &quot;-&quot;??_-;_-@_-">
                  <c:v>3099908</c:v>
                </c:pt>
                <c:pt idx="22" formatCode="_-* #,##0_-;\-* #,##0_-;_-* &quot;-&quot;??_-;_-@_-">
                  <c:v>5104220</c:v>
                </c:pt>
                <c:pt idx="23" formatCode="_-* #,##0_-;\-* #,##0_-;_-* &quot;-&quot;??_-;_-@_-">
                  <c:v>3435646</c:v>
                </c:pt>
                <c:pt idx="24" formatCode="_-* #,##0_-;\-* #,##0_-;_-* &quot;-&quot;??_-;_-@_-">
                  <c:v>6184590</c:v>
                </c:pt>
                <c:pt idx="25" formatCode="_-* #,##0_-;\-* #,##0_-;_-* &quot;-&quot;??_-;_-@_-">
                  <c:v>4247133</c:v>
                </c:pt>
                <c:pt idx="26" formatCode="_-* #,##0_-;\-* #,##0_-;_-* &quot;-&quot;??_-;_-@_-">
                  <c:v>7523149</c:v>
                </c:pt>
                <c:pt idx="27" formatCode="_-* #,##0_-;\-* #,##0_-;_-* &quot;-&quot;??_-;_-@_-">
                  <c:v>6460870</c:v>
                </c:pt>
                <c:pt idx="28" formatCode="_-* #,##0_-;\-* #,##0_-;_-* &quot;-&quot;??_-;_-@_-">
                  <c:v>7436720</c:v>
                </c:pt>
                <c:pt idx="29" formatCode="_-* #,##0_-;\-* #,##0_-;_-* &quot;-&quot;??_-;_-@_-">
                  <c:v>6633019</c:v>
                </c:pt>
                <c:pt idx="30" formatCode="_-* #,##0_-;\-* #,##0_-;_-* &quot;-&quot;??_-;_-@_-">
                  <c:v>6707110</c:v>
                </c:pt>
                <c:pt idx="31" formatCode="_-* #,##0_-;\-* #,##0_-;_-* &quot;-&quot;??_-;_-@_-">
                  <c:v>6703915</c:v>
                </c:pt>
                <c:pt idx="32" formatCode="_-* #,##0_-;\-* #,##0_-;_-* &quot;-&quot;??_-;_-@_-">
                  <c:v>11000797</c:v>
                </c:pt>
                <c:pt idx="33" formatCode="_-* #,##0_-;\-* #,##0_-;_-* &quot;-&quot;??_-;_-@_-">
                  <c:v>10994565</c:v>
                </c:pt>
                <c:pt idx="34" formatCode="_-* #,##0_-;\-* #,##0_-;_-* &quot;-&quot;??_-;_-@_-">
                  <c:v>13078539</c:v>
                </c:pt>
                <c:pt idx="35" formatCode="_-* #,##0_-;\-* #,##0_-;_-* &quot;-&quot;??_-;_-@_-">
                  <c:v>12629336</c:v>
                </c:pt>
                <c:pt idx="36" formatCode="_-* #,##0_-;\-* #,##0_-;_-* &quot;-&quot;??_-;_-@_-">
                  <c:v>13343399</c:v>
                </c:pt>
                <c:pt idx="37" formatCode="_-* #,##0_-;\-* #,##0_-;_-* &quot;-&quot;??_-;_-@_-">
                  <c:v>12846006</c:v>
                </c:pt>
                <c:pt idx="38" formatCode="_-* #,##0_-;\-* #,##0_-;_-* &quot;-&quot;??_-;_-@_-">
                  <c:v>13468290</c:v>
                </c:pt>
                <c:pt idx="39" formatCode="_-* #,##0_-;\-* #,##0_-;_-* &quot;-&quot;??_-;_-@_-">
                  <c:v>11485429</c:v>
                </c:pt>
              </c:numCache>
            </c:numRef>
          </c:val>
        </c:ser>
        <c:ser>
          <c:idx val="19"/>
          <c:order val="19"/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'Asignación y Ejecución'!$A$21:$AN$21</c:f>
              <c:numCache>
                <c:formatCode>0</c:formatCode>
                <c:ptCount val="40"/>
                <c:pt idx="0">
                  <c:v>8</c:v>
                </c:pt>
                <c:pt idx="1">
                  <c:v>2</c:v>
                </c:pt>
                <c:pt idx="2" formatCode="_-* #,##0_-;\-* #,##0_-;_-* &quot;-&quot;??_-;_-@_-">
                  <c:v>8284581</c:v>
                </c:pt>
                <c:pt idx="3" formatCode="_-* #,##0_-;\-* #,##0_-;_-* &quot;-&quot;??_-;_-@_-">
                  <c:v>4992332</c:v>
                </c:pt>
                <c:pt idx="4" formatCode="_-* #,##0_-;\-* #,##0_-;_-* &quot;-&quot;??_-;_-@_-">
                  <c:v>1859418</c:v>
                </c:pt>
                <c:pt idx="5" formatCode="_-* #,##0_-;\-* #,##0_-;_-* &quot;-&quot;??_-;_-@_-">
                  <c:v>1432831</c:v>
                </c:pt>
                <c:pt idx="6" formatCode="_-* #,##0_-;\-* #,##0_-;_-* &quot;-&quot;??_-;_-@_-">
                  <c:v>11440203</c:v>
                </c:pt>
                <c:pt idx="7" formatCode="_-* #,##0_-;\-* #,##0_-;_-* &quot;-&quot;??_-;_-@_-">
                  <c:v>5859734</c:v>
                </c:pt>
                <c:pt idx="8" formatCode="_-* #,##0_-;\-* #,##0_-;_-* &quot;-&quot;??_-;_-@_-">
                  <c:v>2264970</c:v>
                </c:pt>
                <c:pt idx="9" formatCode="_-* #,##0_-;\-* #,##0_-;_-* &quot;-&quot;??_-;_-@_-">
                  <c:v>3315499</c:v>
                </c:pt>
                <c:pt idx="10" formatCode="_-* #,##0_-;\-* #,##0_-;_-* &quot;-&quot;??_-;_-@_-">
                  <c:v>1668600</c:v>
                </c:pt>
                <c:pt idx="11" formatCode="_-* #,##0_-;\-* #,##0_-;_-* &quot;-&quot;??_-;_-@_-">
                  <c:v>1275282</c:v>
                </c:pt>
                <c:pt idx="12" formatCode="_-* #,##0_-;\-* #,##0_-;_-* &quot;-&quot;??_-;_-@_-">
                  <c:v>1668600</c:v>
                </c:pt>
                <c:pt idx="13" formatCode="_-* #,##0_-;\-* #,##0_-;_-* &quot;-&quot;??_-;_-@_-">
                  <c:v>744707</c:v>
                </c:pt>
                <c:pt idx="14" formatCode="_-* #,##0_-;\-* #,##0_-;_-* &quot;-&quot;??_-;_-@_-">
                  <c:v>1586939</c:v>
                </c:pt>
                <c:pt idx="15" formatCode="_-* #,##0_-;\-* #,##0_-;_-* &quot;-&quot;??_-;_-@_-">
                  <c:v>1578998</c:v>
                </c:pt>
                <c:pt idx="16" formatCode="_-* #,##0_-;\-* #,##0_-;_-* &quot;-&quot;??_-;_-@_-">
                  <c:v>5879451</c:v>
                </c:pt>
                <c:pt idx="17" formatCode="_-* #,##0_-;\-* #,##0_-;_-* &quot;-&quot;??_-;_-@_-">
                  <c:v>5755591</c:v>
                </c:pt>
                <c:pt idx="18" formatCode="_-* #,##0_-;\-* #,##0_-;_-* &quot;-&quot;??_-;_-@_-">
                  <c:v>4784918</c:v>
                </c:pt>
                <c:pt idx="19" formatCode="_-* #,##0_-;\-* #,##0_-;_-* &quot;-&quot;??_-;_-@_-">
                  <c:v>4273864</c:v>
                </c:pt>
                <c:pt idx="20" formatCode="_-* #,##0_-;\-* #,##0_-;_-* &quot;-&quot;??_-;_-@_-">
                  <c:v>7974168</c:v>
                </c:pt>
                <c:pt idx="21" formatCode="_-* #,##0_-;\-* #,##0_-;_-* &quot;-&quot;??_-;_-@_-">
                  <c:v>6955595</c:v>
                </c:pt>
                <c:pt idx="22" formatCode="_-* #,##0_-;\-* #,##0_-;_-* &quot;-&quot;??_-;_-@_-">
                  <c:v>6141303</c:v>
                </c:pt>
                <c:pt idx="23" formatCode="_-* #,##0_-;\-* #,##0_-;_-* &quot;-&quot;??_-;_-@_-">
                  <c:v>6014709</c:v>
                </c:pt>
                <c:pt idx="24" formatCode="_-* #,##0_-;\-* #,##0_-;_-* &quot;-&quot;??_-;_-@_-">
                  <c:v>6141303</c:v>
                </c:pt>
                <c:pt idx="25" formatCode="_-* #,##0_-;\-* #,##0_-;_-* &quot;-&quot;??_-;_-@_-">
                  <c:v>6036350</c:v>
                </c:pt>
                <c:pt idx="26" formatCode="_-* #,##0_-;\-* #,##0_-;_-* &quot;-&quot;??_-;_-@_-">
                  <c:v>6141303</c:v>
                </c:pt>
                <c:pt idx="27" formatCode="_-* #,##0_-;\-* #,##0_-;_-* &quot;-&quot;??_-;_-@_-">
                  <c:v>5735279</c:v>
                </c:pt>
                <c:pt idx="28" formatCode="_-* #,##0_-;\-* #,##0_-;_-* &quot;-&quot;??_-;_-@_-">
                  <c:v>8343308</c:v>
                </c:pt>
                <c:pt idx="29" formatCode="_-* #,##0_-;\-* #,##0_-;_-* &quot;-&quot;??_-;_-@_-">
                  <c:v>8342117</c:v>
                </c:pt>
                <c:pt idx="30" formatCode="_-* #,##0_-;\-* #,##0_-;_-* &quot;-&quot;??_-;_-@_-">
                  <c:v>11882175</c:v>
                </c:pt>
                <c:pt idx="31" formatCode="_-* #,##0_-;\-* #,##0_-;_-* &quot;-&quot;??_-;_-@_-">
                  <c:v>11874675</c:v>
                </c:pt>
                <c:pt idx="32" formatCode="_-* #,##0_-;\-* #,##0_-;_-* &quot;-&quot;??_-;_-@_-">
                  <c:v>15270875</c:v>
                </c:pt>
                <c:pt idx="33" formatCode="_-* #,##0_-;\-* #,##0_-;_-* &quot;-&quot;??_-;_-@_-">
                  <c:v>14838089</c:v>
                </c:pt>
                <c:pt idx="34" formatCode="_-* #,##0_-;\-* #,##0_-;_-* &quot;-&quot;??_-;_-@_-">
                  <c:v>15270875</c:v>
                </c:pt>
                <c:pt idx="35" formatCode="_-* #,##0_-;\-* #,##0_-;_-* &quot;-&quot;??_-;_-@_-">
                  <c:v>15249838</c:v>
                </c:pt>
                <c:pt idx="36" formatCode="_-* #,##0_-;\-* #,##0_-;_-* &quot;-&quot;??_-;_-@_-">
                  <c:v>14838089</c:v>
                </c:pt>
                <c:pt idx="37" formatCode="_-* #,##0_-;\-* #,##0_-;_-* &quot;-&quot;??_-;_-@_-">
                  <c:v>14834731</c:v>
                </c:pt>
                <c:pt idx="38" formatCode="_-* #,##0_-;\-* #,##0_-;_-* &quot;-&quot;??_-;_-@_-">
                  <c:v>14838089</c:v>
                </c:pt>
                <c:pt idx="39" formatCode="_-* #,##0_-;\-* #,##0_-;_-* &quot;-&quot;??_-;_-@_-">
                  <c:v>14838089</c:v>
                </c:pt>
              </c:numCache>
            </c:numRef>
          </c:val>
        </c:ser>
        <c:ser>
          <c:idx val="20"/>
          <c:order val="20"/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'Asignación y Ejecución'!$A$22:$AN$22</c:f>
              <c:numCache>
                <c:formatCode>0</c:formatCode>
                <c:ptCount val="40"/>
                <c:pt idx="0">
                  <c:v>8</c:v>
                </c:pt>
                <c:pt idx="1">
                  <c:v>3</c:v>
                </c:pt>
                <c:pt idx="2" formatCode="_-* #,##0_-;\-* #,##0_-;_-* &quot;-&quot;??_-;_-@_-">
                  <c:v>5531035</c:v>
                </c:pt>
                <c:pt idx="3" formatCode="_-* #,##0_-;\-* #,##0_-;_-* &quot;-&quot;??_-;_-@_-">
                  <c:v>4242176</c:v>
                </c:pt>
                <c:pt idx="4" formatCode="_-* #,##0_-;\-* #,##0_-;_-* &quot;-&quot;??_-;_-@_-">
                  <c:v>438279</c:v>
                </c:pt>
                <c:pt idx="5" formatCode="_-* #,##0_-;\-* #,##0_-;_-* &quot;-&quot;??_-;_-@_-">
                  <c:v>850580</c:v>
                </c:pt>
                <c:pt idx="6" formatCode="_-* #,##0_-;\-* #,##0_-;_-* &quot;-&quot;??_-;_-@_-">
                  <c:v>12100355</c:v>
                </c:pt>
                <c:pt idx="7" formatCode="_-* #,##0_-;\-* #,##0_-;_-* &quot;-&quot;??_-;_-@_-">
                  <c:v>4873608</c:v>
                </c:pt>
                <c:pt idx="8" formatCode="_-* #,##0_-;\-* #,##0_-;_-* &quot;-&quot;??_-;_-@_-">
                  <c:v>3947469</c:v>
                </c:pt>
                <c:pt idx="9" formatCode="_-* #,##0_-;\-* #,##0_-;_-* &quot;-&quot;??_-;_-@_-">
                  <c:v>3279278</c:v>
                </c:pt>
                <c:pt idx="10" formatCode="_-* #,##0_-;\-* #,##0_-;_-* &quot;-&quot;??_-;_-@_-">
                  <c:v>5040957</c:v>
                </c:pt>
                <c:pt idx="11" formatCode="_-* #,##0_-;\-* #,##0_-;_-* &quot;-&quot;??_-;_-@_-">
                  <c:v>4575824</c:v>
                </c:pt>
                <c:pt idx="12" formatCode="_-* #,##0_-;\-* #,##0_-;_-* &quot;-&quot;??_-;_-@_-">
                  <c:v>5519948</c:v>
                </c:pt>
                <c:pt idx="13" formatCode="_-* #,##0_-;\-* #,##0_-;_-* &quot;-&quot;??_-;_-@_-">
                  <c:v>4797075</c:v>
                </c:pt>
                <c:pt idx="14" formatCode="_-* #,##0_-;\-* #,##0_-;_-* &quot;-&quot;??_-;_-@_-">
                  <c:v>6152188</c:v>
                </c:pt>
                <c:pt idx="15" formatCode="_-* #,##0_-;\-* #,##0_-;_-* &quot;-&quot;??_-;_-@_-">
                  <c:v>5581945</c:v>
                </c:pt>
                <c:pt idx="16" formatCode="_-* #,##0_-;\-* #,##0_-;_-* &quot;-&quot;??_-;_-@_-">
                  <c:v>6401052</c:v>
                </c:pt>
                <c:pt idx="17" formatCode="_-* #,##0_-;\-* #,##0_-;_-* &quot;-&quot;??_-;_-@_-">
                  <c:v>5961812</c:v>
                </c:pt>
                <c:pt idx="18" formatCode="_-* #,##0_-;\-* #,##0_-;_-* &quot;-&quot;??_-;_-@_-">
                  <c:v>7093682</c:v>
                </c:pt>
                <c:pt idx="19" formatCode="_-* #,##0_-;\-* #,##0_-;_-* &quot;-&quot;??_-;_-@_-">
                  <c:v>6302777</c:v>
                </c:pt>
                <c:pt idx="20" formatCode="_-* #,##0_-;\-* #,##0_-;_-* &quot;-&quot;??_-;_-@_-">
                  <c:v>8551588</c:v>
                </c:pt>
                <c:pt idx="21" formatCode="_-* #,##0_-;\-* #,##0_-;_-* &quot;-&quot;??_-;_-@_-">
                  <c:v>7505851</c:v>
                </c:pt>
                <c:pt idx="22" formatCode="_-* #,##0_-;\-* #,##0_-;_-* &quot;-&quot;??_-;_-@_-">
                  <c:v>9237716</c:v>
                </c:pt>
                <c:pt idx="23" formatCode="_-* #,##0_-;\-* #,##0_-;_-* &quot;-&quot;??_-;_-@_-">
                  <c:v>8050325</c:v>
                </c:pt>
                <c:pt idx="24" formatCode="_-* #,##0_-;\-* #,##0_-;_-* &quot;-&quot;??_-;_-@_-">
                  <c:v>11349123</c:v>
                </c:pt>
                <c:pt idx="25" formatCode="_-* #,##0_-;\-* #,##0_-;_-* &quot;-&quot;??_-;_-@_-">
                  <c:v>8838892</c:v>
                </c:pt>
                <c:pt idx="26" formatCode="_-* #,##0_-;\-* #,##0_-;_-* &quot;-&quot;??_-;_-@_-">
                  <c:v>16289553</c:v>
                </c:pt>
                <c:pt idx="27" formatCode="_-* #,##0_-;\-* #,##0_-;_-* &quot;-&quot;??_-;_-@_-">
                  <c:v>13296944</c:v>
                </c:pt>
                <c:pt idx="28" formatCode="_-* #,##0_-;\-* #,##0_-;_-* &quot;-&quot;??_-;_-@_-">
                  <c:v>19678900</c:v>
                </c:pt>
                <c:pt idx="29" formatCode="_-* #,##0_-;\-* #,##0_-;_-* &quot;-&quot;??_-;_-@_-">
                  <c:v>16240606</c:v>
                </c:pt>
                <c:pt idx="30" formatCode="_-* #,##0_-;\-* #,##0_-;_-* &quot;-&quot;??_-;_-@_-">
                  <c:v>21184539</c:v>
                </c:pt>
                <c:pt idx="31" formatCode="_-* #,##0_-;\-* #,##0_-;_-* &quot;-&quot;??_-;_-@_-">
                  <c:v>16867080</c:v>
                </c:pt>
                <c:pt idx="32" formatCode="_-* #,##0_-;\-* #,##0_-;_-* &quot;-&quot;??_-;_-@_-">
                  <c:v>23407389</c:v>
                </c:pt>
                <c:pt idx="33" formatCode="_-* #,##0_-;\-* #,##0_-;_-* &quot;-&quot;??_-;_-@_-">
                  <c:v>18035756</c:v>
                </c:pt>
                <c:pt idx="34" formatCode="_-* #,##0_-;\-* #,##0_-;_-* &quot;-&quot;??_-;_-@_-">
                  <c:v>24964337</c:v>
                </c:pt>
                <c:pt idx="35" formatCode="_-* #,##0_-;\-* #,##0_-;_-* &quot;-&quot;??_-;_-@_-">
                  <c:v>20038977</c:v>
                </c:pt>
                <c:pt idx="36" formatCode="_-* #,##0_-;\-* #,##0_-;_-* &quot;-&quot;??_-;_-@_-">
                  <c:v>26107183</c:v>
                </c:pt>
                <c:pt idx="37" formatCode="_-* #,##0_-;\-* #,##0_-;_-* &quot;-&quot;??_-;_-@_-">
                  <c:v>20002913</c:v>
                </c:pt>
                <c:pt idx="38" formatCode="_-* #,##0_-;\-* #,##0_-;_-* &quot;-&quot;??_-;_-@_-">
                  <c:v>26293997</c:v>
                </c:pt>
                <c:pt idx="39" formatCode="_-* #,##0_-;\-* #,##0_-;_-* &quot;-&quot;??_-;_-@_-">
                  <c:v>26928221</c:v>
                </c:pt>
              </c:numCache>
            </c:numRef>
          </c:val>
        </c:ser>
        <c:ser>
          <c:idx val="21"/>
          <c:order val="21"/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'Asignación y Ejecución'!$A$23:$AN$23</c:f>
              <c:numCache>
                <c:formatCode>0</c:formatCode>
                <c:ptCount val="40"/>
                <c:pt idx="0">
                  <c:v>10</c:v>
                </c:pt>
                <c:pt idx="1">
                  <c:v>1</c:v>
                </c:pt>
                <c:pt idx="2" formatCode="_-* #,##0_-;\-* #,##0_-;_-* &quot;-&quot;??_-;_-@_-">
                  <c:v>1311950</c:v>
                </c:pt>
                <c:pt idx="3" formatCode="_-* #,##0_-;\-* #,##0_-;_-* &quot;-&quot;??_-;_-@_-">
                  <c:v>670704</c:v>
                </c:pt>
                <c:pt idx="4" formatCode="_-* #,##0_-;\-* #,##0_-;_-* &quot;-&quot;??_-;_-@_-">
                  <c:v>917421</c:v>
                </c:pt>
                <c:pt idx="5" formatCode="_-* #,##0_-;\-* #,##0_-;_-* &quot;-&quot;??_-;_-@_-">
                  <c:v>590962</c:v>
                </c:pt>
                <c:pt idx="6" formatCode="_-* #,##0_-;\-* #,##0_-;_-* &quot;-&quot;??_-;_-@_-">
                  <c:v>736311</c:v>
                </c:pt>
                <c:pt idx="7" formatCode="_-* #,##0_-;\-* #,##0_-;_-* &quot;-&quot;??_-;_-@_-">
                  <c:v>618747</c:v>
                </c:pt>
                <c:pt idx="8" formatCode="_-* #,##0_-;\-* #,##0_-;_-* &quot;-&quot;??_-;_-@_-">
                  <c:v>776947</c:v>
                </c:pt>
                <c:pt idx="9" formatCode="_-* #,##0_-;\-* #,##0_-;_-* &quot;-&quot;??_-;_-@_-">
                  <c:v>763615</c:v>
                </c:pt>
                <c:pt idx="10" formatCode="_-* #,##0_-;\-* #,##0_-;_-* &quot;-&quot;??_-;_-@_-">
                  <c:v>1214285</c:v>
                </c:pt>
                <c:pt idx="11" formatCode="_-* #,##0_-;\-* #,##0_-;_-* &quot;-&quot;??_-;_-@_-">
                  <c:v>1194201</c:v>
                </c:pt>
                <c:pt idx="12" formatCode="_-* #,##0_-;\-* #,##0_-;_-* &quot;-&quot;??_-;_-@_-">
                  <c:v>1097063</c:v>
                </c:pt>
                <c:pt idx="13" formatCode="_-* #,##0_-;\-* #,##0_-;_-* &quot;-&quot;??_-;_-@_-">
                  <c:v>1079032</c:v>
                </c:pt>
                <c:pt idx="14" formatCode="_-* #,##0_-;\-* #,##0_-;_-* &quot;-&quot;??_-;_-@_-">
                  <c:v>1075267</c:v>
                </c:pt>
                <c:pt idx="15" formatCode="_-* #,##0_-;\-* #,##0_-;_-* &quot;-&quot;??_-;_-@_-">
                  <c:v>1039047</c:v>
                </c:pt>
                <c:pt idx="16" formatCode="_-* #,##0_-;\-* #,##0_-;_-* &quot;-&quot;??_-;_-@_-">
                  <c:v>1122003</c:v>
                </c:pt>
                <c:pt idx="17" formatCode="_-* #,##0_-;\-* #,##0_-;_-* &quot;-&quot;??_-;_-@_-">
                  <c:v>871905</c:v>
                </c:pt>
                <c:pt idx="18" formatCode="_-* #,##0_-;\-* #,##0_-;_-* &quot;-&quot;??_-;_-@_-">
                  <c:v>4045038</c:v>
                </c:pt>
                <c:pt idx="19" formatCode="_-* #,##0_-;\-* #,##0_-;_-* &quot;-&quot;??_-;_-@_-">
                  <c:v>3146210</c:v>
                </c:pt>
                <c:pt idx="20" formatCode="_-* #,##0_-;\-* #,##0_-;_-* &quot;-&quot;??_-;_-@_-">
                  <c:v>1715896</c:v>
                </c:pt>
                <c:pt idx="21" formatCode="_-* #,##0_-;\-* #,##0_-;_-* &quot;-&quot;??_-;_-@_-">
                  <c:v>1325680</c:v>
                </c:pt>
                <c:pt idx="22" formatCode="_-* #,##0_-;\-* #,##0_-;_-* &quot;-&quot;??_-;_-@_-">
                  <c:v>84644</c:v>
                </c:pt>
                <c:pt idx="23" formatCode="_-* #,##0_-;\-* #,##0_-;_-* &quot;-&quot;??_-;_-@_-">
                  <c:v>34501</c:v>
                </c:pt>
                <c:pt idx="24" formatCode="_-* #,##0_-;\-* #,##0_-;_-* &quot;-&quot;??_-;_-@_-">
                  <c:v>47014</c:v>
                </c:pt>
                <c:pt idx="25" formatCode="_-* #,##0_-;\-* #,##0_-;_-* &quot;-&quot;??_-;_-@_-">
                  <c:v>0</c:v>
                </c:pt>
                <c:pt idx="26" formatCode="_-* #,##0_-;\-* #,##0_-;_-* &quot;-&quot;??_-;_-@_-">
                  <c:v>0</c:v>
                </c:pt>
                <c:pt idx="27" formatCode="_-* #,##0_-;\-* #,##0_-;_-* &quot;-&quot;??_-;_-@_-">
                  <c:v>0</c:v>
                </c:pt>
                <c:pt idx="28" formatCode="_-* #,##0_-;\-* #,##0_-;_-* &quot;-&quot;??_-;_-@_-">
                  <c:v>0</c:v>
                </c:pt>
                <c:pt idx="29" formatCode="_-* #,##0_-;\-* #,##0_-;_-* &quot;-&quot;??_-;_-@_-">
                  <c:v>0</c:v>
                </c:pt>
                <c:pt idx="30" formatCode="_-* #,##0_-;\-* #,##0_-;_-* &quot;-&quot;??_-;_-@_-">
                  <c:v>0</c:v>
                </c:pt>
                <c:pt idx="31" formatCode="_-* #,##0_-;\-* #,##0_-;_-* &quot;-&quot;??_-;_-@_-">
                  <c:v>0</c:v>
                </c:pt>
                <c:pt idx="32" formatCode="_-* #,##0_-;\-* #,##0_-;_-* &quot;-&quot;??_-;_-@_-">
                  <c:v>0</c:v>
                </c:pt>
                <c:pt idx="33" formatCode="_-* #,##0_-;\-* #,##0_-;_-* &quot;-&quot;??_-;_-@_-">
                  <c:v>0</c:v>
                </c:pt>
                <c:pt idx="34" formatCode="_-* #,##0_-;\-* #,##0_-;_-* &quot;-&quot;??_-;_-@_-">
                  <c:v>0</c:v>
                </c:pt>
                <c:pt idx="35" formatCode="_-* #,##0_-;\-* #,##0_-;_-* &quot;-&quot;??_-;_-@_-">
                  <c:v>0</c:v>
                </c:pt>
                <c:pt idx="36" formatCode="_-* #,##0_-;\-* #,##0_-;_-* &quot;-&quot;??_-;_-@_-">
                  <c:v>0</c:v>
                </c:pt>
                <c:pt idx="37" formatCode="_-* #,##0_-;\-* #,##0_-;_-* &quot;-&quot;??_-;_-@_-">
                  <c:v>0</c:v>
                </c:pt>
                <c:pt idx="38" formatCode="_-* #,##0_-;\-* #,##0_-;_-* &quot;-&quot;??_-;_-@_-">
                  <c:v>0</c:v>
                </c:pt>
                <c:pt idx="39" formatCode="_-* #,##0_-;\-* #,##0_-;_-* &quot;-&quot;??_-;_-@_-">
                  <c:v>0</c:v>
                </c:pt>
              </c:numCache>
            </c:numRef>
          </c:val>
        </c:ser>
        <c:ser>
          <c:idx val="22"/>
          <c:order val="22"/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'Asignación y Ejecución'!$A$24:$AN$24</c:f>
              <c:numCache>
                <c:formatCode>0</c:formatCode>
                <c:ptCount val="40"/>
                <c:pt idx="0">
                  <c:v>10</c:v>
                </c:pt>
                <c:pt idx="1">
                  <c:v>2</c:v>
                </c:pt>
                <c:pt idx="2" formatCode="_-* #,##0_-;\-* #,##0_-;_-* &quot;-&quot;??_-;_-@_-">
                  <c:v>366973</c:v>
                </c:pt>
                <c:pt idx="3" formatCode="_-* #,##0_-;\-* #,##0_-;_-* &quot;-&quot;??_-;_-@_-">
                  <c:v>211169</c:v>
                </c:pt>
                <c:pt idx="4" formatCode="_-* #,##0_-;\-* #,##0_-;_-* &quot;-&quot;??_-;_-@_-">
                  <c:v>406804</c:v>
                </c:pt>
                <c:pt idx="5" formatCode="_-* #,##0_-;\-* #,##0_-;_-* &quot;-&quot;??_-;_-@_-">
                  <c:v>278755</c:v>
                </c:pt>
                <c:pt idx="6" formatCode="_-* #,##0_-;\-* #,##0_-;_-* &quot;-&quot;??_-;_-@_-">
                  <c:v>479465</c:v>
                </c:pt>
                <c:pt idx="7" formatCode="_-* #,##0_-;\-* #,##0_-;_-* &quot;-&quot;??_-;_-@_-">
                  <c:v>319448</c:v>
                </c:pt>
                <c:pt idx="8" formatCode="_-* #,##0_-;\-* #,##0_-;_-* &quot;-&quot;??_-;_-@_-">
                  <c:v>350000</c:v>
                </c:pt>
                <c:pt idx="9" formatCode="_-* #,##0_-;\-* #,##0_-;_-* &quot;-&quot;??_-;_-@_-">
                  <c:v>269679</c:v>
                </c:pt>
                <c:pt idx="10" formatCode="_-* #,##0_-;\-* #,##0_-;_-* &quot;-&quot;??_-;_-@_-">
                  <c:v>326304</c:v>
                </c:pt>
                <c:pt idx="11" formatCode="_-* #,##0_-;\-* #,##0_-;_-* &quot;-&quot;??_-;_-@_-">
                  <c:v>255797</c:v>
                </c:pt>
                <c:pt idx="12" formatCode="_-* #,##0_-;\-* #,##0_-;_-* &quot;-&quot;??_-;_-@_-">
                  <c:v>326304</c:v>
                </c:pt>
                <c:pt idx="13" formatCode="_-* #,##0_-;\-* #,##0_-;_-* &quot;-&quot;??_-;_-@_-">
                  <c:v>100555</c:v>
                </c:pt>
                <c:pt idx="14" formatCode="_-* #,##0_-;\-* #,##0_-;_-* &quot;-&quot;??_-;_-@_-">
                  <c:v>260894</c:v>
                </c:pt>
                <c:pt idx="15" formatCode="_-* #,##0_-;\-* #,##0_-;_-* &quot;-&quot;??_-;_-@_-">
                  <c:v>250603</c:v>
                </c:pt>
                <c:pt idx="16" formatCode="_-* #,##0_-;\-* #,##0_-;_-* &quot;-&quot;??_-;_-@_-">
                  <c:v>0</c:v>
                </c:pt>
                <c:pt idx="17" formatCode="_-* #,##0_-;\-* #,##0_-;_-* &quot;-&quot;??_-;_-@_-">
                  <c:v>0</c:v>
                </c:pt>
                <c:pt idx="18" formatCode="_-* #,##0_-;\-* #,##0_-;_-* &quot;-&quot;??_-;_-@_-">
                  <c:v>0</c:v>
                </c:pt>
                <c:pt idx="19" formatCode="_-* #,##0_-;\-* #,##0_-;_-* &quot;-&quot;??_-;_-@_-">
                  <c:v>0</c:v>
                </c:pt>
                <c:pt idx="20" formatCode="_-* #,##0_-;\-* #,##0_-;_-* &quot;-&quot;??_-;_-@_-">
                  <c:v>0</c:v>
                </c:pt>
                <c:pt idx="21" formatCode="_-* #,##0_-;\-* #,##0_-;_-* &quot;-&quot;??_-;_-@_-">
                  <c:v>0</c:v>
                </c:pt>
                <c:pt idx="22" formatCode="_-* #,##0_-;\-* #,##0_-;_-* &quot;-&quot;??_-;_-@_-">
                  <c:v>0</c:v>
                </c:pt>
                <c:pt idx="23" formatCode="_-* #,##0_-;\-* #,##0_-;_-* &quot;-&quot;??_-;_-@_-">
                  <c:v>0</c:v>
                </c:pt>
                <c:pt idx="24" formatCode="_-* #,##0_-;\-* #,##0_-;_-* &quot;-&quot;??_-;_-@_-">
                  <c:v>0</c:v>
                </c:pt>
                <c:pt idx="25" formatCode="_-* #,##0_-;\-* #,##0_-;_-* &quot;-&quot;??_-;_-@_-">
                  <c:v>0</c:v>
                </c:pt>
                <c:pt idx="26" formatCode="_-* #,##0_-;\-* #,##0_-;_-* &quot;-&quot;??_-;_-@_-">
                  <c:v>0</c:v>
                </c:pt>
                <c:pt idx="27" formatCode="_-* #,##0_-;\-* #,##0_-;_-* &quot;-&quot;??_-;_-@_-">
                  <c:v>0</c:v>
                </c:pt>
                <c:pt idx="28" formatCode="_-* #,##0_-;\-* #,##0_-;_-* &quot;-&quot;??_-;_-@_-">
                  <c:v>0</c:v>
                </c:pt>
                <c:pt idx="29" formatCode="_-* #,##0_-;\-* #,##0_-;_-* &quot;-&quot;??_-;_-@_-">
                  <c:v>0</c:v>
                </c:pt>
                <c:pt idx="30" formatCode="_-* #,##0_-;\-* #,##0_-;_-* &quot;-&quot;??_-;_-@_-">
                  <c:v>0</c:v>
                </c:pt>
                <c:pt idx="31" formatCode="_-* #,##0_-;\-* #,##0_-;_-* &quot;-&quot;??_-;_-@_-">
                  <c:v>0</c:v>
                </c:pt>
                <c:pt idx="32" formatCode="_-* #,##0_-;\-* #,##0_-;_-* &quot;-&quot;??_-;_-@_-">
                  <c:v>0</c:v>
                </c:pt>
                <c:pt idx="33" formatCode="_-* #,##0_-;\-* #,##0_-;_-* &quot;-&quot;??_-;_-@_-">
                  <c:v>0</c:v>
                </c:pt>
                <c:pt idx="34" formatCode="_-* #,##0_-;\-* #,##0_-;_-* &quot;-&quot;??_-;_-@_-">
                  <c:v>0</c:v>
                </c:pt>
                <c:pt idx="35" formatCode="_-* #,##0_-;\-* #,##0_-;_-* &quot;-&quot;??_-;_-@_-">
                  <c:v>0</c:v>
                </c:pt>
                <c:pt idx="36" formatCode="_-* #,##0_-;\-* #,##0_-;_-* &quot;-&quot;??_-;_-@_-">
                  <c:v>0</c:v>
                </c:pt>
                <c:pt idx="37" formatCode="_-* #,##0_-;\-* #,##0_-;_-* &quot;-&quot;??_-;_-@_-">
                  <c:v>0</c:v>
                </c:pt>
                <c:pt idx="38" formatCode="_-* #,##0_-;\-* #,##0_-;_-* &quot;-&quot;??_-;_-@_-">
                  <c:v>0</c:v>
                </c:pt>
                <c:pt idx="39" formatCode="_-* #,##0_-;\-* #,##0_-;_-* &quot;-&quot;??_-;_-@_-">
                  <c:v>0</c:v>
                </c:pt>
              </c:numCache>
            </c:numRef>
          </c:val>
        </c:ser>
        <c:ser>
          <c:idx val="23"/>
          <c:order val="23"/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'Asignación y Ejecución'!$A$25:$AN$25</c:f>
              <c:numCache>
                <c:formatCode>0</c:formatCode>
                <c:ptCount val="40"/>
                <c:pt idx="0">
                  <c:v>10</c:v>
                </c:pt>
                <c:pt idx="1">
                  <c:v>3</c:v>
                </c:pt>
                <c:pt idx="2" formatCode="_-* #,##0_-;\-* #,##0_-;_-* &quot;-&quot;??_-;_-@_-">
                  <c:v>3178149</c:v>
                </c:pt>
                <c:pt idx="3" formatCode="_-* #,##0_-;\-* #,##0_-;_-* &quot;-&quot;??_-;_-@_-">
                  <c:v>2229710</c:v>
                </c:pt>
                <c:pt idx="4" formatCode="_-* #,##0_-;\-* #,##0_-;_-* &quot;-&quot;??_-;_-@_-">
                  <c:v>3253872</c:v>
                </c:pt>
                <c:pt idx="5" formatCode="_-* #,##0_-;\-* #,##0_-;_-* &quot;-&quot;??_-;_-@_-">
                  <c:v>2667792</c:v>
                </c:pt>
                <c:pt idx="6" formatCode="_-* #,##0_-;\-* #,##0_-;_-* &quot;-&quot;??_-;_-@_-">
                  <c:v>5173065</c:v>
                </c:pt>
                <c:pt idx="7" formatCode="_-* #,##0_-;\-* #,##0_-;_-* &quot;-&quot;??_-;_-@_-">
                  <c:v>4926696</c:v>
                </c:pt>
                <c:pt idx="8" formatCode="_-* #,##0_-;\-* #,##0_-;_-* &quot;-&quot;??_-;_-@_-">
                  <c:v>5300901</c:v>
                </c:pt>
                <c:pt idx="9" formatCode="_-* #,##0_-;\-* #,##0_-;_-* &quot;-&quot;??_-;_-@_-">
                  <c:v>4993416</c:v>
                </c:pt>
                <c:pt idx="10" formatCode="_-* #,##0_-;\-* #,##0_-;_-* &quot;-&quot;??_-;_-@_-">
                  <c:v>5678834</c:v>
                </c:pt>
                <c:pt idx="11" formatCode="_-* #,##0_-;\-* #,##0_-;_-* &quot;-&quot;??_-;_-@_-">
                  <c:v>5501270</c:v>
                </c:pt>
                <c:pt idx="12" formatCode="_-* #,##0_-;\-* #,##0_-;_-* &quot;-&quot;??_-;_-@_-">
                  <c:v>6096635</c:v>
                </c:pt>
                <c:pt idx="13" formatCode="_-* #,##0_-;\-* #,##0_-;_-* &quot;-&quot;??_-;_-@_-">
                  <c:v>5688013</c:v>
                </c:pt>
                <c:pt idx="14" formatCode="_-* #,##0_-;\-* #,##0_-;_-* &quot;-&quot;??_-;_-@_-">
                  <c:v>6729938</c:v>
                </c:pt>
                <c:pt idx="15" formatCode="_-* #,##0_-;\-* #,##0_-;_-* &quot;-&quot;??_-;_-@_-">
                  <c:v>6302947</c:v>
                </c:pt>
                <c:pt idx="16" formatCode="_-* #,##0_-;\-* #,##0_-;_-* &quot;-&quot;??_-;_-@_-">
                  <c:v>7869118</c:v>
                </c:pt>
                <c:pt idx="17" formatCode="_-* #,##0_-;\-* #,##0_-;_-* &quot;-&quot;??_-;_-@_-">
                  <c:v>6863305</c:v>
                </c:pt>
                <c:pt idx="18" formatCode="_-* #,##0_-;\-* #,##0_-;_-* &quot;-&quot;??_-;_-@_-">
                  <c:v>8157621</c:v>
                </c:pt>
                <c:pt idx="19" formatCode="_-* #,##0_-;\-* #,##0_-;_-* &quot;-&quot;??_-;_-@_-">
                  <c:v>7561257</c:v>
                </c:pt>
                <c:pt idx="20" formatCode="_-* #,##0_-;\-* #,##0_-;_-* &quot;-&quot;??_-;_-@_-">
                  <c:v>9601199</c:v>
                </c:pt>
                <c:pt idx="21" formatCode="_-* #,##0_-;\-* #,##0_-;_-* &quot;-&quot;??_-;_-@_-">
                  <c:v>9234082</c:v>
                </c:pt>
                <c:pt idx="22" formatCode="_-* #,##0_-;\-* #,##0_-;_-* &quot;-&quot;??_-;_-@_-">
                  <c:v>11075818</c:v>
                </c:pt>
                <c:pt idx="23" formatCode="_-* #,##0_-;\-* #,##0_-;_-* &quot;-&quot;??_-;_-@_-">
                  <c:v>10150186</c:v>
                </c:pt>
                <c:pt idx="24" formatCode="_-* #,##0_-;\-* #,##0_-;_-* &quot;-&quot;??_-;_-@_-">
                  <c:v>5626117</c:v>
                </c:pt>
                <c:pt idx="25" formatCode="_-* #,##0_-;\-* #,##0_-;_-* &quot;-&quot;??_-;_-@_-">
                  <c:v>5490491</c:v>
                </c:pt>
                <c:pt idx="26" formatCode="_-* #,##0_-;\-* #,##0_-;_-* &quot;-&quot;??_-;_-@_-">
                  <c:v>0</c:v>
                </c:pt>
                <c:pt idx="27" formatCode="_-* #,##0_-;\-* #,##0_-;_-* &quot;-&quot;??_-;_-@_-">
                  <c:v>0</c:v>
                </c:pt>
                <c:pt idx="28" formatCode="_-* #,##0_-;\-* #,##0_-;_-* &quot;-&quot;??_-;_-@_-">
                  <c:v>0</c:v>
                </c:pt>
                <c:pt idx="29" formatCode="_-* #,##0_-;\-* #,##0_-;_-* &quot;-&quot;??_-;_-@_-">
                  <c:v>0</c:v>
                </c:pt>
                <c:pt idx="30" formatCode="_-* #,##0_-;\-* #,##0_-;_-* &quot;-&quot;??_-;_-@_-">
                  <c:v>0</c:v>
                </c:pt>
                <c:pt idx="31" formatCode="_-* #,##0_-;\-* #,##0_-;_-* &quot;-&quot;??_-;_-@_-">
                  <c:v>0</c:v>
                </c:pt>
                <c:pt idx="32" formatCode="_-* #,##0_-;\-* #,##0_-;_-* &quot;-&quot;??_-;_-@_-">
                  <c:v>0</c:v>
                </c:pt>
                <c:pt idx="33" formatCode="_-* #,##0_-;\-* #,##0_-;_-* &quot;-&quot;??_-;_-@_-">
                  <c:v>0</c:v>
                </c:pt>
                <c:pt idx="34" formatCode="_-* #,##0_-;\-* #,##0_-;_-* &quot;-&quot;??_-;_-@_-">
                  <c:v>0</c:v>
                </c:pt>
                <c:pt idx="35" formatCode="_-* #,##0_-;\-* #,##0_-;_-* &quot;-&quot;??_-;_-@_-">
                  <c:v>0</c:v>
                </c:pt>
                <c:pt idx="36" formatCode="_-* #,##0_-;\-* #,##0_-;_-* &quot;-&quot;??_-;_-@_-">
                  <c:v>0</c:v>
                </c:pt>
                <c:pt idx="37" formatCode="_-* #,##0_-;\-* #,##0_-;_-* &quot;-&quot;??_-;_-@_-">
                  <c:v>0</c:v>
                </c:pt>
                <c:pt idx="38" formatCode="_-* #,##0_-;\-* #,##0_-;_-* &quot;-&quot;??_-;_-@_-">
                  <c:v>0</c:v>
                </c:pt>
                <c:pt idx="39" formatCode="_-* #,##0_-;\-* #,##0_-;_-* &quot;-&quot;??_-;_-@_-">
                  <c:v>0</c:v>
                </c:pt>
              </c:numCache>
            </c:numRef>
          </c:val>
        </c:ser>
        <c:ser>
          <c:idx val="24"/>
          <c:order val="24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'[1]Asignación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'[1]Asignación y Ejecución'!$A$26:$AN$26</c:f>
              <c:numCache>
                <c:formatCode>General</c:formatCode>
                <c:ptCount val="40"/>
                <c:pt idx="0">
                  <c:v>11</c:v>
                </c:pt>
                <c:pt idx="1">
                  <c:v>1</c:v>
                </c:pt>
                <c:pt idx="2">
                  <c:v>3088677</c:v>
                </c:pt>
                <c:pt idx="3">
                  <c:v>2257403</c:v>
                </c:pt>
                <c:pt idx="4">
                  <c:v>2723304</c:v>
                </c:pt>
                <c:pt idx="5">
                  <c:v>1854920</c:v>
                </c:pt>
                <c:pt idx="6">
                  <c:v>3940846</c:v>
                </c:pt>
                <c:pt idx="7">
                  <c:v>3728555</c:v>
                </c:pt>
                <c:pt idx="8">
                  <c:v>2939771</c:v>
                </c:pt>
                <c:pt idx="9">
                  <c:v>2934944</c:v>
                </c:pt>
                <c:pt idx="10">
                  <c:v>2755630</c:v>
                </c:pt>
                <c:pt idx="11">
                  <c:v>2746624</c:v>
                </c:pt>
                <c:pt idx="12">
                  <c:v>2886120</c:v>
                </c:pt>
                <c:pt idx="13">
                  <c:v>2788229</c:v>
                </c:pt>
                <c:pt idx="14">
                  <c:v>2761649</c:v>
                </c:pt>
                <c:pt idx="15">
                  <c:v>2740825</c:v>
                </c:pt>
                <c:pt idx="16">
                  <c:v>3645799</c:v>
                </c:pt>
                <c:pt idx="17">
                  <c:v>3259816</c:v>
                </c:pt>
                <c:pt idx="18">
                  <c:v>4300055</c:v>
                </c:pt>
                <c:pt idx="19">
                  <c:v>3748490</c:v>
                </c:pt>
                <c:pt idx="20">
                  <c:v>10223128</c:v>
                </c:pt>
                <c:pt idx="21">
                  <c:v>8568111</c:v>
                </c:pt>
                <c:pt idx="22">
                  <c:v>10960732</c:v>
                </c:pt>
                <c:pt idx="23">
                  <c:v>10224801</c:v>
                </c:pt>
                <c:pt idx="24">
                  <c:v>10740845</c:v>
                </c:pt>
                <c:pt idx="25">
                  <c:v>10205890</c:v>
                </c:pt>
                <c:pt idx="26">
                  <c:v>12581629</c:v>
                </c:pt>
                <c:pt idx="27">
                  <c:v>12379014</c:v>
                </c:pt>
                <c:pt idx="28">
                  <c:v>12434460</c:v>
                </c:pt>
                <c:pt idx="29">
                  <c:v>11589578</c:v>
                </c:pt>
                <c:pt idx="30">
                  <c:v>13719317</c:v>
                </c:pt>
                <c:pt idx="31">
                  <c:v>12828636</c:v>
                </c:pt>
                <c:pt idx="32">
                  <c:v>13546115</c:v>
                </c:pt>
                <c:pt idx="33">
                  <c:v>12629474</c:v>
                </c:pt>
                <c:pt idx="34">
                  <c:v>13988279</c:v>
                </c:pt>
                <c:pt idx="35">
                  <c:v>12842036</c:v>
                </c:pt>
                <c:pt idx="36">
                  <c:v>15031894</c:v>
                </c:pt>
                <c:pt idx="37">
                  <c:v>14649171</c:v>
                </c:pt>
                <c:pt idx="38">
                  <c:v>17461685</c:v>
                </c:pt>
                <c:pt idx="39">
                  <c:v>16447723</c:v>
                </c:pt>
              </c:numCache>
            </c:numRef>
          </c:val>
        </c:ser>
        <c:ser>
          <c:idx val="25"/>
          <c:order val="25"/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'[1]Asignación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'[1]Asignación y Ejecución'!$A$27:$AN$27</c:f>
              <c:numCache>
                <c:formatCode>General</c:formatCode>
                <c:ptCount val="40"/>
                <c:pt idx="0">
                  <c:v>11</c:v>
                </c:pt>
                <c:pt idx="1">
                  <c:v>2</c:v>
                </c:pt>
                <c:pt idx="2">
                  <c:v>90635</c:v>
                </c:pt>
                <c:pt idx="3">
                  <c:v>0</c:v>
                </c:pt>
                <c:pt idx="4">
                  <c:v>93354</c:v>
                </c:pt>
                <c:pt idx="5">
                  <c:v>0</c:v>
                </c:pt>
                <c:pt idx="6">
                  <c:v>1135060</c:v>
                </c:pt>
                <c:pt idx="7">
                  <c:v>1125739</c:v>
                </c:pt>
                <c:pt idx="8">
                  <c:v>1060000</c:v>
                </c:pt>
                <c:pt idx="9">
                  <c:v>1009771</c:v>
                </c:pt>
                <c:pt idx="10">
                  <c:v>519120</c:v>
                </c:pt>
                <c:pt idx="11">
                  <c:v>511905</c:v>
                </c:pt>
                <c:pt idx="12">
                  <c:v>622944</c:v>
                </c:pt>
                <c:pt idx="13">
                  <c:v>593677</c:v>
                </c:pt>
                <c:pt idx="14">
                  <c:v>605283</c:v>
                </c:pt>
                <c:pt idx="15">
                  <c:v>586612</c:v>
                </c:pt>
                <c:pt idx="16">
                  <c:v>3365593</c:v>
                </c:pt>
                <c:pt idx="17">
                  <c:v>3312415</c:v>
                </c:pt>
                <c:pt idx="18">
                  <c:v>8320318</c:v>
                </c:pt>
                <c:pt idx="19">
                  <c:v>7774714</c:v>
                </c:pt>
                <c:pt idx="20">
                  <c:v>10725959</c:v>
                </c:pt>
                <c:pt idx="21">
                  <c:v>10287737</c:v>
                </c:pt>
                <c:pt idx="22">
                  <c:v>5787637</c:v>
                </c:pt>
                <c:pt idx="23">
                  <c:v>5301329</c:v>
                </c:pt>
                <c:pt idx="24">
                  <c:v>5787637</c:v>
                </c:pt>
                <c:pt idx="25">
                  <c:v>5526287</c:v>
                </c:pt>
                <c:pt idx="26">
                  <c:v>5340000</c:v>
                </c:pt>
                <c:pt idx="27">
                  <c:v>5238636</c:v>
                </c:pt>
                <c:pt idx="28">
                  <c:v>5340000</c:v>
                </c:pt>
                <c:pt idx="29">
                  <c:v>5137673</c:v>
                </c:pt>
                <c:pt idx="30">
                  <c:v>13340000</c:v>
                </c:pt>
                <c:pt idx="31">
                  <c:v>13298926</c:v>
                </c:pt>
                <c:pt idx="32">
                  <c:v>13340000</c:v>
                </c:pt>
                <c:pt idx="33">
                  <c:v>5228162</c:v>
                </c:pt>
                <c:pt idx="34">
                  <c:v>5340000</c:v>
                </c:pt>
                <c:pt idx="35">
                  <c:v>4999188</c:v>
                </c:pt>
                <c:pt idx="36">
                  <c:v>10228162</c:v>
                </c:pt>
                <c:pt idx="37">
                  <c:v>9499691</c:v>
                </c:pt>
                <c:pt idx="38">
                  <c:v>10228162</c:v>
                </c:pt>
                <c:pt idx="39">
                  <c:v>10228162</c:v>
                </c:pt>
              </c:numCache>
            </c:numRef>
          </c:val>
        </c:ser>
        <c:ser>
          <c:idx val="26"/>
          <c:order val="26"/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'[1]Asignación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'[1]Asignación y Ejecución'!$A$28:$AN$28</c:f>
              <c:numCache>
                <c:formatCode>General</c:formatCode>
                <c:ptCount val="40"/>
                <c:pt idx="0">
                  <c:v>11</c:v>
                </c:pt>
                <c:pt idx="1">
                  <c:v>3</c:v>
                </c:pt>
                <c:pt idx="2">
                  <c:v>11839720</c:v>
                </c:pt>
                <c:pt idx="3">
                  <c:v>9709824</c:v>
                </c:pt>
                <c:pt idx="4">
                  <c:v>11631003</c:v>
                </c:pt>
                <c:pt idx="5">
                  <c:v>9238078</c:v>
                </c:pt>
                <c:pt idx="6">
                  <c:v>12854563</c:v>
                </c:pt>
                <c:pt idx="7">
                  <c:v>10919492</c:v>
                </c:pt>
                <c:pt idx="8">
                  <c:v>14090201</c:v>
                </c:pt>
                <c:pt idx="9">
                  <c:v>11944331</c:v>
                </c:pt>
                <c:pt idx="10">
                  <c:v>15276630</c:v>
                </c:pt>
                <c:pt idx="11">
                  <c:v>13515623</c:v>
                </c:pt>
                <c:pt idx="12">
                  <c:v>16806251</c:v>
                </c:pt>
                <c:pt idx="13">
                  <c:v>14766614</c:v>
                </c:pt>
                <c:pt idx="14">
                  <c:v>18383660</c:v>
                </c:pt>
                <c:pt idx="15">
                  <c:v>16301396</c:v>
                </c:pt>
                <c:pt idx="16">
                  <c:v>21728305</c:v>
                </c:pt>
                <c:pt idx="17">
                  <c:v>20100557</c:v>
                </c:pt>
                <c:pt idx="18">
                  <c:v>28576572</c:v>
                </c:pt>
                <c:pt idx="19">
                  <c:v>26448660</c:v>
                </c:pt>
                <c:pt idx="20">
                  <c:v>38873351</c:v>
                </c:pt>
                <c:pt idx="21">
                  <c:v>36575358</c:v>
                </c:pt>
                <c:pt idx="22">
                  <c:v>44933826</c:v>
                </c:pt>
                <c:pt idx="23">
                  <c:v>42919867</c:v>
                </c:pt>
                <c:pt idx="24">
                  <c:v>48989932</c:v>
                </c:pt>
                <c:pt idx="25">
                  <c:v>44890757</c:v>
                </c:pt>
                <c:pt idx="26">
                  <c:v>55049127</c:v>
                </c:pt>
                <c:pt idx="27">
                  <c:v>50618783</c:v>
                </c:pt>
                <c:pt idx="28">
                  <c:v>64900183</c:v>
                </c:pt>
                <c:pt idx="29">
                  <c:v>60455146</c:v>
                </c:pt>
                <c:pt idx="30">
                  <c:v>73455709</c:v>
                </c:pt>
                <c:pt idx="31">
                  <c:v>68654431</c:v>
                </c:pt>
                <c:pt idx="32">
                  <c:v>92536531</c:v>
                </c:pt>
                <c:pt idx="33">
                  <c:v>87473240</c:v>
                </c:pt>
                <c:pt idx="34">
                  <c:v>99763218</c:v>
                </c:pt>
                <c:pt idx="35">
                  <c:v>93826077</c:v>
                </c:pt>
                <c:pt idx="36">
                  <c:v>131145780</c:v>
                </c:pt>
                <c:pt idx="37">
                  <c:v>116012674</c:v>
                </c:pt>
                <c:pt idx="38">
                  <c:v>143342714</c:v>
                </c:pt>
                <c:pt idx="39">
                  <c:v>144119826</c:v>
                </c:pt>
              </c:numCache>
            </c:numRef>
          </c:val>
        </c:ser>
        <c:ser>
          <c:idx val="27"/>
          <c:order val="27"/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'[1]Asignación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'[1]Asignación y Ejecución'!$A$29:$AN$29</c:f>
              <c:numCache>
                <c:formatCode>General</c:formatCode>
                <c:ptCount val="40"/>
                <c:pt idx="0">
                  <c:v>12</c:v>
                </c:pt>
                <c:pt idx="1">
                  <c:v>1</c:v>
                </c:pt>
                <c:pt idx="2">
                  <c:v>11897158</c:v>
                </c:pt>
                <c:pt idx="3">
                  <c:v>9385377</c:v>
                </c:pt>
                <c:pt idx="4">
                  <c:v>13535186</c:v>
                </c:pt>
                <c:pt idx="5">
                  <c:v>9495758</c:v>
                </c:pt>
                <c:pt idx="6">
                  <c:v>9456963</c:v>
                </c:pt>
                <c:pt idx="7">
                  <c:v>8131062</c:v>
                </c:pt>
                <c:pt idx="8">
                  <c:v>5330385</c:v>
                </c:pt>
                <c:pt idx="9">
                  <c:v>5159794</c:v>
                </c:pt>
                <c:pt idx="10">
                  <c:v>9755210</c:v>
                </c:pt>
                <c:pt idx="11">
                  <c:v>7779952</c:v>
                </c:pt>
                <c:pt idx="12">
                  <c:v>10094936</c:v>
                </c:pt>
                <c:pt idx="13">
                  <c:v>9335416</c:v>
                </c:pt>
                <c:pt idx="14">
                  <c:v>10010422</c:v>
                </c:pt>
                <c:pt idx="15">
                  <c:v>9387697</c:v>
                </c:pt>
                <c:pt idx="16">
                  <c:v>3405953</c:v>
                </c:pt>
                <c:pt idx="17">
                  <c:v>2720665</c:v>
                </c:pt>
                <c:pt idx="18">
                  <c:v>4110743</c:v>
                </c:pt>
                <c:pt idx="19">
                  <c:v>3993462</c:v>
                </c:pt>
                <c:pt idx="20">
                  <c:v>5000286</c:v>
                </c:pt>
                <c:pt idx="21">
                  <c:v>4489548</c:v>
                </c:pt>
                <c:pt idx="22">
                  <c:v>6857553</c:v>
                </c:pt>
                <c:pt idx="23">
                  <c:v>6408480</c:v>
                </c:pt>
                <c:pt idx="24">
                  <c:v>20464092</c:v>
                </c:pt>
                <c:pt idx="25">
                  <c:v>20287195</c:v>
                </c:pt>
                <c:pt idx="26">
                  <c:v>7655806</c:v>
                </c:pt>
                <c:pt idx="27">
                  <c:v>7588371</c:v>
                </c:pt>
                <c:pt idx="28">
                  <c:v>15602477</c:v>
                </c:pt>
                <c:pt idx="29">
                  <c:v>14595089</c:v>
                </c:pt>
                <c:pt idx="30">
                  <c:v>9400741</c:v>
                </c:pt>
                <c:pt idx="31">
                  <c:v>9273566</c:v>
                </c:pt>
                <c:pt idx="32">
                  <c:v>28946544</c:v>
                </c:pt>
                <c:pt idx="33">
                  <c:v>28229565</c:v>
                </c:pt>
                <c:pt idx="34">
                  <c:v>13699322</c:v>
                </c:pt>
                <c:pt idx="35">
                  <c:v>13044998</c:v>
                </c:pt>
                <c:pt idx="36">
                  <c:v>11452736</c:v>
                </c:pt>
                <c:pt idx="37">
                  <c:v>11433276</c:v>
                </c:pt>
                <c:pt idx="38">
                  <c:v>9482489</c:v>
                </c:pt>
                <c:pt idx="39">
                  <c:v>19801322</c:v>
                </c:pt>
              </c:numCache>
            </c:numRef>
          </c:val>
        </c:ser>
        <c:ser>
          <c:idx val="28"/>
          <c:order val="28"/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'[1]Asignación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'[1]Asignación y Ejecución'!$A$30:$AN$30</c:f>
              <c:numCache>
                <c:formatCode>General</c:formatCode>
                <c:ptCount val="40"/>
                <c:pt idx="0">
                  <c:v>12</c:v>
                </c:pt>
                <c:pt idx="1">
                  <c:v>2</c:v>
                </c:pt>
                <c:pt idx="2">
                  <c:v>42829558</c:v>
                </c:pt>
                <c:pt idx="3">
                  <c:v>37942766</c:v>
                </c:pt>
                <c:pt idx="4">
                  <c:v>43733000</c:v>
                </c:pt>
                <c:pt idx="5">
                  <c:v>19370479</c:v>
                </c:pt>
                <c:pt idx="6">
                  <c:v>28425423</c:v>
                </c:pt>
                <c:pt idx="7">
                  <c:v>17518229</c:v>
                </c:pt>
                <c:pt idx="8">
                  <c:v>43082706</c:v>
                </c:pt>
                <c:pt idx="9">
                  <c:v>29047557</c:v>
                </c:pt>
                <c:pt idx="10">
                  <c:v>90396442</c:v>
                </c:pt>
                <c:pt idx="11">
                  <c:v>44917789</c:v>
                </c:pt>
                <c:pt idx="12">
                  <c:v>82317106</c:v>
                </c:pt>
                <c:pt idx="13">
                  <c:v>60712876</c:v>
                </c:pt>
                <c:pt idx="14">
                  <c:v>82229050</c:v>
                </c:pt>
                <c:pt idx="15">
                  <c:v>77713253</c:v>
                </c:pt>
                <c:pt idx="16">
                  <c:v>192703500</c:v>
                </c:pt>
                <c:pt idx="17">
                  <c:v>105809680</c:v>
                </c:pt>
                <c:pt idx="18">
                  <c:v>205669933</c:v>
                </c:pt>
                <c:pt idx="19">
                  <c:v>204723475</c:v>
                </c:pt>
                <c:pt idx="20">
                  <c:v>111379404</c:v>
                </c:pt>
                <c:pt idx="21">
                  <c:v>111345534</c:v>
                </c:pt>
                <c:pt idx="22">
                  <c:v>18599870</c:v>
                </c:pt>
                <c:pt idx="23">
                  <c:v>16622026</c:v>
                </c:pt>
                <c:pt idx="24">
                  <c:v>14965862</c:v>
                </c:pt>
                <c:pt idx="25">
                  <c:v>14835715</c:v>
                </c:pt>
                <c:pt idx="26">
                  <c:v>1600000</c:v>
                </c:pt>
                <c:pt idx="27">
                  <c:v>1567387</c:v>
                </c:pt>
                <c:pt idx="28">
                  <c:v>1600000</c:v>
                </c:pt>
                <c:pt idx="29">
                  <c:v>1555313</c:v>
                </c:pt>
                <c:pt idx="30">
                  <c:v>1600000</c:v>
                </c:pt>
                <c:pt idx="31">
                  <c:v>1556745</c:v>
                </c:pt>
                <c:pt idx="32">
                  <c:v>7940000</c:v>
                </c:pt>
                <c:pt idx="33">
                  <c:v>7939552</c:v>
                </c:pt>
                <c:pt idx="34">
                  <c:v>1600000</c:v>
                </c:pt>
                <c:pt idx="35">
                  <c:v>1599976</c:v>
                </c:pt>
                <c:pt idx="36">
                  <c:v>499553</c:v>
                </c:pt>
                <c:pt idx="37">
                  <c:v>211578</c:v>
                </c:pt>
                <c:pt idx="38">
                  <c:v>499553</c:v>
                </c:pt>
                <c:pt idx="39">
                  <c:v>1349553</c:v>
                </c:pt>
              </c:numCache>
            </c:numRef>
          </c:val>
        </c:ser>
        <c:ser>
          <c:idx val="29"/>
          <c:order val="29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'[1]Asignación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'[1]Asignación y Ejecución'!$A$31:$AN$31</c:f>
              <c:numCache>
                <c:formatCode>General</c:formatCode>
                <c:ptCount val="40"/>
                <c:pt idx="0">
                  <c:v>12</c:v>
                </c:pt>
                <c:pt idx="1">
                  <c:v>3</c:v>
                </c:pt>
                <c:pt idx="2">
                  <c:v>11785540</c:v>
                </c:pt>
                <c:pt idx="3">
                  <c:v>10435973</c:v>
                </c:pt>
                <c:pt idx="4">
                  <c:v>11852341</c:v>
                </c:pt>
                <c:pt idx="5">
                  <c:v>9349362</c:v>
                </c:pt>
                <c:pt idx="6">
                  <c:v>10935040</c:v>
                </c:pt>
                <c:pt idx="7">
                  <c:v>10697241</c:v>
                </c:pt>
                <c:pt idx="8">
                  <c:v>11023230</c:v>
                </c:pt>
                <c:pt idx="9">
                  <c:v>10472389</c:v>
                </c:pt>
                <c:pt idx="10">
                  <c:v>11484812</c:v>
                </c:pt>
                <c:pt idx="11">
                  <c:v>9530724</c:v>
                </c:pt>
                <c:pt idx="12">
                  <c:v>12655903</c:v>
                </c:pt>
                <c:pt idx="13">
                  <c:v>11845374</c:v>
                </c:pt>
                <c:pt idx="14">
                  <c:v>13221324</c:v>
                </c:pt>
                <c:pt idx="15">
                  <c:v>12606281</c:v>
                </c:pt>
                <c:pt idx="16">
                  <c:v>14360198</c:v>
                </c:pt>
                <c:pt idx="17">
                  <c:v>13628629</c:v>
                </c:pt>
                <c:pt idx="18">
                  <c:v>16440570</c:v>
                </c:pt>
                <c:pt idx="19">
                  <c:v>14980450</c:v>
                </c:pt>
                <c:pt idx="20">
                  <c:v>18208989</c:v>
                </c:pt>
                <c:pt idx="21">
                  <c:v>16799085</c:v>
                </c:pt>
                <c:pt idx="22">
                  <c:v>18431128</c:v>
                </c:pt>
                <c:pt idx="23">
                  <c:v>16881312</c:v>
                </c:pt>
                <c:pt idx="24">
                  <c:v>19639277</c:v>
                </c:pt>
                <c:pt idx="25">
                  <c:v>17025234</c:v>
                </c:pt>
                <c:pt idx="26">
                  <c:v>33599978</c:v>
                </c:pt>
                <c:pt idx="27">
                  <c:v>28785761</c:v>
                </c:pt>
                <c:pt idx="28">
                  <c:v>45984206</c:v>
                </c:pt>
                <c:pt idx="29">
                  <c:v>34446099</c:v>
                </c:pt>
                <c:pt idx="30">
                  <c:v>46201092</c:v>
                </c:pt>
                <c:pt idx="31">
                  <c:v>38088031</c:v>
                </c:pt>
                <c:pt idx="32">
                  <c:v>46175008</c:v>
                </c:pt>
                <c:pt idx="33">
                  <c:v>38337718</c:v>
                </c:pt>
                <c:pt idx="34">
                  <c:v>46457399</c:v>
                </c:pt>
                <c:pt idx="35">
                  <c:v>37538060</c:v>
                </c:pt>
                <c:pt idx="36">
                  <c:v>53110437</c:v>
                </c:pt>
                <c:pt idx="37">
                  <c:v>38923322</c:v>
                </c:pt>
                <c:pt idx="38">
                  <c:v>49688801</c:v>
                </c:pt>
                <c:pt idx="39">
                  <c:v>51155870</c:v>
                </c:pt>
              </c:numCache>
            </c:numRef>
          </c:val>
        </c:ser>
        <c:ser>
          <c:idx val="30"/>
          <c:order val="30"/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'[1]Asignación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'[1]Asignación y Ejecución'!$A$32:$AN$32</c:f>
              <c:numCache>
                <c:formatCode>General</c:formatCode>
                <c:ptCount val="40"/>
                <c:pt idx="0">
                  <c:v>13</c:v>
                </c:pt>
                <c:pt idx="1">
                  <c:v>1</c:v>
                </c:pt>
                <c:pt idx="2">
                  <c:v>51084946</c:v>
                </c:pt>
                <c:pt idx="3">
                  <c:v>31858255</c:v>
                </c:pt>
                <c:pt idx="4">
                  <c:v>52688928</c:v>
                </c:pt>
                <c:pt idx="5">
                  <c:v>32697878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</c:numCache>
            </c:numRef>
          </c:val>
        </c:ser>
        <c:ser>
          <c:idx val="31"/>
          <c:order val="31"/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'[1]Asignación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'[1]Asignación y Ejecución'!$A$33:$AN$33</c:f>
              <c:numCache>
                <c:formatCode>General</c:formatCode>
                <c:ptCount val="40"/>
                <c:pt idx="0">
                  <c:v>13</c:v>
                </c:pt>
                <c:pt idx="1">
                  <c:v>2</c:v>
                </c:pt>
                <c:pt idx="2">
                  <c:v>8620974</c:v>
                </c:pt>
                <c:pt idx="3">
                  <c:v>6485608</c:v>
                </c:pt>
                <c:pt idx="4">
                  <c:v>9144974</c:v>
                </c:pt>
                <c:pt idx="5">
                  <c:v>4708955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</c:numCache>
            </c:numRef>
          </c:val>
        </c:ser>
        <c:ser>
          <c:idx val="32"/>
          <c:order val="32"/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'[1]Asignación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'[1]Asignación y Ejecución'!$A$34:$AN$34</c:f>
              <c:numCache>
                <c:formatCode>General</c:formatCode>
                <c:ptCount val="40"/>
                <c:pt idx="0">
                  <c:v>13</c:v>
                </c:pt>
                <c:pt idx="1">
                  <c:v>3</c:v>
                </c:pt>
                <c:pt idx="2">
                  <c:v>112193902</c:v>
                </c:pt>
                <c:pt idx="3">
                  <c:v>99313219</c:v>
                </c:pt>
                <c:pt idx="4">
                  <c:v>114094266</c:v>
                </c:pt>
                <c:pt idx="5">
                  <c:v>101504247</c:v>
                </c:pt>
                <c:pt idx="6">
                  <c:v>54624</c:v>
                </c:pt>
                <c:pt idx="7">
                  <c:v>54624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</c:numCache>
            </c:numRef>
          </c:val>
        </c:ser>
        <c:ser>
          <c:idx val="33"/>
          <c:order val="33"/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'Asignación y Ejecución'!$A$35:$AN$35</c:f>
              <c:numCache>
                <c:formatCode>0</c:formatCode>
                <c:ptCount val="40"/>
                <c:pt idx="0">
                  <c:v>15</c:v>
                </c:pt>
                <c:pt idx="1">
                  <c:v>1</c:v>
                </c:pt>
                <c:pt idx="2" formatCode="_-* #,##0_-;\-* #,##0_-;_-* &quot;-&quot;??_-;_-@_-">
                  <c:v>14505048</c:v>
                </c:pt>
                <c:pt idx="3" formatCode="_-* #,##0_-;\-* #,##0_-;_-* &quot;-&quot;??_-;_-@_-">
                  <c:v>8034787</c:v>
                </c:pt>
                <c:pt idx="4" formatCode="_-* #,##0_-;\-* #,##0_-;_-* &quot;-&quot;??_-;_-@_-">
                  <c:v>13867872</c:v>
                </c:pt>
                <c:pt idx="5" formatCode="_-* #,##0_-;\-* #,##0_-;_-* &quot;-&quot;??_-;_-@_-">
                  <c:v>9750109</c:v>
                </c:pt>
                <c:pt idx="6" formatCode="_-* #,##0_-;\-* #,##0_-;_-* &quot;-&quot;??_-;_-@_-">
                  <c:v>12319952</c:v>
                </c:pt>
                <c:pt idx="7" formatCode="_-* #,##0_-;\-* #,##0_-;_-* &quot;-&quot;??_-;_-@_-">
                  <c:v>8763435</c:v>
                </c:pt>
                <c:pt idx="8" formatCode="_-* #,##0_-;\-* #,##0_-;_-* &quot;-&quot;??_-;_-@_-">
                  <c:v>5781015</c:v>
                </c:pt>
                <c:pt idx="9" formatCode="_-* #,##0_-;\-* #,##0_-;_-* &quot;-&quot;??_-;_-@_-">
                  <c:v>5234313</c:v>
                </c:pt>
                <c:pt idx="10" formatCode="_-* #,##0_-;\-* #,##0_-;_-* &quot;-&quot;??_-;_-@_-">
                  <c:v>4060277</c:v>
                </c:pt>
                <c:pt idx="11" formatCode="_-* #,##0_-;\-* #,##0_-;_-* &quot;-&quot;??_-;_-@_-">
                  <c:v>3536205</c:v>
                </c:pt>
                <c:pt idx="12" formatCode="_-* #,##0_-;\-* #,##0_-;_-* &quot;-&quot;??_-;_-@_-">
                  <c:v>4705206</c:v>
                </c:pt>
                <c:pt idx="13" formatCode="_-* #,##0_-;\-* #,##0_-;_-* &quot;-&quot;??_-;_-@_-">
                  <c:v>4213593</c:v>
                </c:pt>
                <c:pt idx="14" formatCode="_-* #,##0_-;\-* #,##0_-;_-* &quot;-&quot;??_-;_-@_-">
                  <c:v>4715671</c:v>
                </c:pt>
                <c:pt idx="15" formatCode="_-* #,##0_-;\-* #,##0_-;_-* &quot;-&quot;??_-;_-@_-">
                  <c:v>3958513</c:v>
                </c:pt>
                <c:pt idx="16" formatCode="_-* #,##0_-;\-* #,##0_-;_-* &quot;-&quot;??_-;_-@_-">
                  <c:v>5213457</c:v>
                </c:pt>
                <c:pt idx="17" formatCode="_-* #,##0_-;\-* #,##0_-;_-* &quot;-&quot;??_-;_-@_-">
                  <c:v>4243889</c:v>
                </c:pt>
                <c:pt idx="18" formatCode="_-* #,##0_-;\-* #,##0_-;_-* &quot;-&quot;??_-;_-@_-">
                  <c:v>8986490</c:v>
                </c:pt>
                <c:pt idx="19" formatCode="_-* #,##0_-;\-* #,##0_-;_-* &quot;-&quot;??_-;_-@_-">
                  <c:v>6339996</c:v>
                </c:pt>
                <c:pt idx="20" formatCode="_-* #,##0_-;\-* #,##0_-;_-* &quot;-&quot;??_-;_-@_-">
                  <c:v>11679919</c:v>
                </c:pt>
                <c:pt idx="21" formatCode="_-* #,##0_-;\-* #,##0_-;_-* &quot;-&quot;??_-;_-@_-">
                  <c:v>9807426</c:v>
                </c:pt>
                <c:pt idx="22" formatCode="_-* #,##0_-;\-* #,##0_-;_-* &quot;-&quot;??_-;_-@_-">
                  <c:v>11858589</c:v>
                </c:pt>
                <c:pt idx="23" formatCode="_-* #,##0_-;\-* #,##0_-;_-* &quot;-&quot;??_-;_-@_-">
                  <c:v>9298226</c:v>
                </c:pt>
                <c:pt idx="24" formatCode="_-* #,##0_-;\-* #,##0_-;_-* &quot;-&quot;??_-;_-@_-">
                  <c:v>12259558</c:v>
                </c:pt>
                <c:pt idx="25" formatCode="_-* #,##0_-;\-* #,##0_-;_-* &quot;-&quot;??_-;_-@_-">
                  <c:v>10315589</c:v>
                </c:pt>
                <c:pt idx="26" formatCode="_-* #,##0_-;\-* #,##0_-;_-* &quot;-&quot;??_-;_-@_-">
                  <c:v>12637175</c:v>
                </c:pt>
                <c:pt idx="27" formatCode="_-* #,##0_-;\-* #,##0_-;_-* &quot;-&quot;??_-;_-@_-">
                  <c:v>11510500</c:v>
                </c:pt>
                <c:pt idx="28" formatCode="_-* #,##0_-;\-* #,##0_-;_-* &quot;-&quot;??_-;_-@_-">
                  <c:v>8641080</c:v>
                </c:pt>
                <c:pt idx="29" formatCode="_-* #,##0_-;\-* #,##0_-;_-* &quot;-&quot;??_-;_-@_-">
                  <c:v>7202069</c:v>
                </c:pt>
                <c:pt idx="30" formatCode="_-* #,##0_-;\-* #,##0_-;_-* &quot;-&quot;??_-;_-@_-">
                  <c:v>9043532</c:v>
                </c:pt>
                <c:pt idx="31" formatCode="_-* #,##0_-;\-* #,##0_-;_-* &quot;-&quot;??_-;_-@_-">
                  <c:v>7965142</c:v>
                </c:pt>
                <c:pt idx="32" formatCode="_-* #,##0_-;\-* #,##0_-;_-* &quot;-&quot;??_-;_-@_-">
                  <c:v>11004332</c:v>
                </c:pt>
                <c:pt idx="33" formatCode="_-* #,##0_-;\-* #,##0_-;_-* &quot;-&quot;??_-;_-@_-">
                  <c:v>9744168</c:v>
                </c:pt>
                <c:pt idx="34" formatCode="_-* #,##0_-;\-* #,##0_-;_-* &quot;-&quot;??_-;_-@_-">
                  <c:v>15531995</c:v>
                </c:pt>
                <c:pt idx="35" formatCode="_-* #,##0_-;\-* #,##0_-;_-* &quot;-&quot;??_-;_-@_-">
                  <c:v>13910002</c:v>
                </c:pt>
                <c:pt idx="36" formatCode="_-* #,##0_-;\-* #,##0_-;_-* &quot;-&quot;??_-;_-@_-">
                  <c:v>14616149</c:v>
                </c:pt>
                <c:pt idx="37" formatCode="_-* #,##0_-;\-* #,##0_-;_-* &quot;-&quot;??_-;_-@_-">
                  <c:v>14281178</c:v>
                </c:pt>
                <c:pt idx="38" formatCode="_-* #,##0_-;\-* #,##0_-;_-* &quot;-&quot;??_-;_-@_-">
                  <c:v>12786926</c:v>
                </c:pt>
                <c:pt idx="39" formatCode="_-* #,##0_-;\-* #,##0_-;_-* &quot;-&quot;??_-;_-@_-">
                  <c:v>12997265</c:v>
                </c:pt>
              </c:numCache>
            </c:numRef>
          </c:val>
        </c:ser>
        <c:ser>
          <c:idx val="34"/>
          <c:order val="34"/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'Asignación y Ejecución'!$A$36:$AN$36</c:f>
              <c:numCache>
                <c:formatCode>0</c:formatCode>
                <c:ptCount val="40"/>
                <c:pt idx="0">
                  <c:v>15</c:v>
                </c:pt>
                <c:pt idx="1">
                  <c:v>2</c:v>
                </c:pt>
                <c:pt idx="2" formatCode="_-* #,##0_-;\-* #,##0_-;_-* &quot;-&quot;??_-;_-@_-">
                  <c:v>481054</c:v>
                </c:pt>
                <c:pt idx="3" formatCode="_-* #,##0_-;\-* #,##0_-;_-* &quot;-&quot;??_-;_-@_-">
                  <c:v>297164</c:v>
                </c:pt>
                <c:pt idx="4" formatCode="_-* #,##0_-;\-* #,##0_-;_-* &quot;-&quot;??_-;_-@_-">
                  <c:v>508054</c:v>
                </c:pt>
                <c:pt idx="5" formatCode="_-* #,##0_-;\-* #,##0_-;_-* &quot;-&quot;??_-;_-@_-">
                  <c:v>349554</c:v>
                </c:pt>
                <c:pt idx="6" formatCode="_-* #,##0_-;\-* #,##0_-;_-* &quot;-&quot;??_-;_-@_-">
                  <c:v>2886771</c:v>
                </c:pt>
                <c:pt idx="7" formatCode="_-* #,##0_-;\-* #,##0_-;_-* &quot;-&quot;??_-;_-@_-">
                  <c:v>1564557</c:v>
                </c:pt>
                <c:pt idx="8" formatCode="_-* #,##0_-;\-* #,##0_-;_-* &quot;-&quot;??_-;_-@_-">
                  <c:v>3025000</c:v>
                </c:pt>
                <c:pt idx="9" formatCode="_-* #,##0_-;\-* #,##0_-;_-* &quot;-&quot;??_-;_-@_-">
                  <c:v>403925</c:v>
                </c:pt>
                <c:pt idx="10" formatCode="_-* #,##0_-;\-* #,##0_-;_-* &quot;-&quot;??_-;_-@_-">
                  <c:v>2532564</c:v>
                </c:pt>
                <c:pt idx="11" formatCode="_-* #,##0_-;\-* #,##0_-;_-* &quot;-&quot;??_-;_-@_-">
                  <c:v>1749291</c:v>
                </c:pt>
                <c:pt idx="12" formatCode="_-* #,##0_-;\-* #,##0_-;_-* &quot;-&quot;??_-;_-@_-">
                  <c:v>1838431</c:v>
                </c:pt>
                <c:pt idx="13" formatCode="_-* #,##0_-;\-* #,##0_-;_-* &quot;-&quot;??_-;_-@_-">
                  <c:v>979448</c:v>
                </c:pt>
                <c:pt idx="14" formatCode="_-* #,##0_-;\-* #,##0_-;_-* &quot;-&quot;??_-;_-@_-">
                  <c:v>2202393</c:v>
                </c:pt>
                <c:pt idx="15" formatCode="_-* #,##0_-;\-* #,##0_-;_-* &quot;-&quot;??_-;_-@_-">
                  <c:v>2197460</c:v>
                </c:pt>
                <c:pt idx="16" formatCode="_-* #,##0_-;\-* #,##0_-;_-* &quot;-&quot;??_-;_-@_-">
                  <c:v>3927693</c:v>
                </c:pt>
                <c:pt idx="17" formatCode="_-* #,##0_-;\-* #,##0_-;_-* &quot;-&quot;??_-;_-@_-">
                  <c:v>2732230</c:v>
                </c:pt>
                <c:pt idx="18" formatCode="_-* #,##0_-;\-* #,##0_-;_-* &quot;-&quot;??_-;_-@_-">
                  <c:v>7829067</c:v>
                </c:pt>
                <c:pt idx="19" formatCode="_-* #,##0_-;\-* #,##0_-;_-* &quot;-&quot;??_-;_-@_-">
                  <c:v>7254963</c:v>
                </c:pt>
                <c:pt idx="20" formatCode="_-* #,##0_-;\-* #,##0_-;_-* &quot;-&quot;??_-;_-@_-">
                  <c:v>19418266</c:v>
                </c:pt>
                <c:pt idx="21" formatCode="_-* #,##0_-;\-* #,##0_-;_-* &quot;-&quot;??_-;_-@_-">
                  <c:v>16897207</c:v>
                </c:pt>
                <c:pt idx="22" formatCode="_-* #,##0_-;\-* #,##0_-;_-* &quot;-&quot;??_-;_-@_-">
                  <c:v>10422042</c:v>
                </c:pt>
                <c:pt idx="23" formatCode="_-* #,##0_-;\-* #,##0_-;_-* &quot;-&quot;??_-;_-@_-">
                  <c:v>9669499</c:v>
                </c:pt>
                <c:pt idx="24" formatCode="_-* #,##0_-;\-* #,##0_-;_-* &quot;-&quot;??_-;_-@_-">
                  <c:v>12094042</c:v>
                </c:pt>
                <c:pt idx="25" formatCode="_-* #,##0_-;\-* #,##0_-;_-* &quot;-&quot;??_-;_-@_-">
                  <c:v>9060853</c:v>
                </c:pt>
                <c:pt idx="26" formatCode="_-* #,##0_-;\-* #,##0_-;_-* &quot;-&quot;??_-;_-@_-">
                  <c:v>13160000</c:v>
                </c:pt>
                <c:pt idx="27" formatCode="_-* #,##0_-;\-* #,##0_-;_-* &quot;-&quot;??_-;_-@_-">
                  <c:v>13122430</c:v>
                </c:pt>
                <c:pt idx="28" formatCode="_-* #,##0_-;\-* #,##0_-;_-* &quot;-&quot;??_-;_-@_-">
                  <c:v>9160000</c:v>
                </c:pt>
                <c:pt idx="29" formatCode="_-* #,##0_-;\-* #,##0_-;_-* &quot;-&quot;??_-;_-@_-">
                  <c:v>8750322</c:v>
                </c:pt>
                <c:pt idx="30" formatCode="_-* #,##0_-;\-* #,##0_-;_-* &quot;-&quot;??_-;_-@_-">
                  <c:v>9160000</c:v>
                </c:pt>
                <c:pt idx="31" formatCode="_-* #,##0_-;\-* #,##0_-;_-* &quot;-&quot;??_-;_-@_-">
                  <c:v>9111341</c:v>
                </c:pt>
                <c:pt idx="32" formatCode="_-* #,##0_-;\-* #,##0_-;_-* &quot;-&quot;??_-;_-@_-">
                  <c:v>12160000</c:v>
                </c:pt>
                <c:pt idx="33" formatCode="_-* #,##0_-;\-* #,##0_-;_-* &quot;-&quot;??_-;_-@_-">
                  <c:v>12113627</c:v>
                </c:pt>
                <c:pt idx="34" formatCode="_-* #,##0_-;\-* #,##0_-;_-* &quot;-&quot;??_-;_-@_-">
                  <c:v>13660000</c:v>
                </c:pt>
                <c:pt idx="35" formatCode="_-* #,##0_-;\-* #,##0_-;_-* &quot;-&quot;??_-;_-@_-">
                  <c:v>13657280</c:v>
                </c:pt>
                <c:pt idx="36" formatCode="_-* #,##0_-;\-* #,##0_-;_-* &quot;-&quot;??_-;_-@_-">
                  <c:v>13613627</c:v>
                </c:pt>
                <c:pt idx="37" formatCode="_-* #,##0_-;\-* #,##0_-;_-* &quot;-&quot;??_-;_-@_-">
                  <c:v>13612173</c:v>
                </c:pt>
                <c:pt idx="38" formatCode="_-* #,##0_-;\-* #,##0_-;_-* &quot;-&quot;??_-;_-@_-">
                  <c:v>13613627</c:v>
                </c:pt>
                <c:pt idx="39" formatCode="_-* #,##0_-;\-* #,##0_-;_-* &quot;-&quot;??_-;_-@_-">
                  <c:v>13613627</c:v>
                </c:pt>
              </c:numCache>
            </c:numRef>
          </c:val>
        </c:ser>
        <c:ser>
          <c:idx val="35"/>
          <c:order val="35"/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'Asignación y Ejecución'!$A$37:$AN$37</c:f>
              <c:numCache>
                <c:formatCode>0</c:formatCode>
                <c:ptCount val="40"/>
                <c:pt idx="0">
                  <c:v>15</c:v>
                </c:pt>
                <c:pt idx="1">
                  <c:v>3</c:v>
                </c:pt>
                <c:pt idx="2" formatCode="_-* #,##0_-;\-* #,##0_-;_-* &quot;-&quot;??_-;_-@_-">
                  <c:v>11479186</c:v>
                </c:pt>
                <c:pt idx="3" formatCode="_-* #,##0_-;\-* #,##0_-;_-* &quot;-&quot;??_-;_-@_-">
                  <c:v>10712103</c:v>
                </c:pt>
                <c:pt idx="4" formatCode="_-* #,##0_-;\-* #,##0_-;_-* &quot;-&quot;??_-;_-@_-">
                  <c:v>11858005</c:v>
                </c:pt>
                <c:pt idx="5" formatCode="_-* #,##0_-;\-* #,##0_-;_-* &quot;-&quot;??_-;_-@_-">
                  <c:v>10060193</c:v>
                </c:pt>
                <c:pt idx="6" formatCode="_-* #,##0_-;\-* #,##0_-;_-* &quot;-&quot;??_-;_-@_-">
                  <c:v>11649670</c:v>
                </c:pt>
                <c:pt idx="7" formatCode="_-* #,##0_-;\-* #,##0_-;_-* &quot;-&quot;??_-;_-@_-">
                  <c:v>9339129</c:v>
                </c:pt>
                <c:pt idx="8" formatCode="_-* #,##0_-;\-* #,##0_-;_-* &quot;-&quot;??_-;_-@_-">
                  <c:v>18537453</c:v>
                </c:pt>
                <c:pt idx="9" formatCode="_-* #,##0_-;\-* #,##0_-;_-* &quot;-&quot;??_-;_-@_-">
                  <c:v>16571654</c:v>
                </c:pt>
                <c:pt idx="10" formatCode="_-* #,##0_-;\-* #,##0_-;_-* &quot;-&quot;??_-;_-@_-">
                  <c:v>19321622</c:v>
                </c:pt>
                <c:pt idx="11" formatCode="_-* #,##0_-;\-* #,##0_-;_-* &quot;-&quot;??_-;_-@_-">
                  <c:v>19104646</c:v>
                </c:pt>
                <c:pt idx="12" formatCode="_-* #,##0_-;\-* #,##0_-;_-* &quot;-&quot;??_-;_-@_-">
                  <c:v>23976884</c:v>
                </c:pt>
                <c:pt idx="13" formatCode="_-* #,##0_-;\-* #,##0_-;_-* &quot;-&quot;??_-;_-@_-">
                  <c:v>23638764</c:v>
                </c:pt>
                <c:pt idx="14" formatCode="_-* #,##0_-;\-* #,##0_-;_-* &quot;-&quot;??_-;_-@_-">
                  <c:v>25631922</c:v>
                </c:pt>
                <c:pt idx="15" formatCode="_-* #,##0_-;\-* #,##0_-;_-* &quot;-&quot;??_-;_-@_-">
                  <c:v>25170076</c:v>
                </c:pt>
                <c:pt idx="16" formatCode="_-* #,##0_-;\-* #,##0_-;_-* &quot;-&quot;??_-;_-@_-">
                  <c:v>27164649</c:v>
                </c:pt>
                <c:pt idx="17" formatCode="_-* #,##0_-;\-* #,##0_-;_-* &quot;-&quot;??_-;_-@_-">
                  <c:v>26756705</c:v>
                </c:pt>
                <c:pt idx="18" formatCode="_-* #,##0_-;\-* #,##0_-;_-* &quot;-&quot;??_-;_-@_-">
                  <c:v>32594928</c:v>
                </c:pt>
                <c:pt idx="19" formatCode="_-* #,##0_-;\-* #,##0_-;_-* &quot;-&quot;??_-;_-@_-">
                  <c:v>31912841</c:v>
                </c:pt>
                <c:pt idx="20" formatCode="_-* #,##0_-;\-* #,##0_-;_-* &quot;-&quot;??_-;_-@_-">
                  <c:v>36833602</c:v>
                </c:pt>
                <c:pt idx="21" formatCode="_-* #,##0_-;\-* #,##0_-;_-* &quot;-&quot;??_-;_-@_-">
                  <c:v>36589773</c:v>
                </c:pt>
                <c:pt idx="22" formatCode="_-* #,##0_-;\-* #,##0_-;_-* &quot;-&quot;??_-;_-@_-">
                  <c:v>39443275</c:v>
                </c:pt>
                <c:pt idx="23" formatCode="_-* #,##0_-;\-* #,##0_-;_-* &quot;-&quot;??_-;_-@_-">
                  <c:v>39248276</c:v>
                </c:pt>
                <c:pt idx="24" formatCode="_-* #,##0_-;\-* #,##0_-;_-* &quot;-&quot;??_-;_-@_-">
                  <c:v>43575077</c:v>
                </c:pt>
                <c:pt idx="25" formatCode="_-* #,##0_-;\-* #,##0_-;_-* &quot;-&quot;??_-;_-@_-">
                  <c:v>43251128</c:v>
                </c:pt>
                <c:pt idx="26" formatCode="_-* #,##0_-;\-* #,##0_-;_-* &quot;-&quot;??_-;_-@_-">
                  <c:v>57909922</c:v>
                </c:pt>
                <c:pt idx="27" formatCode="_-* #,##0_-;\-* #,##0_-;_-* &quot;-&quot;??_-;_-@_-">
                  <c:v>49163776</c:v>
                </c:pt>
                <c:pt idx="28" formatCode="_-* #,##0_-;\-* #,##0_-;_-* &quot;-&quot;??_-;_-@_-">
                  <c:v>63480190</c:v>
                </c:pt>
                <c:pt idx="29" formatCode="_-* #,##0_-;\-* #,##0_-;_-* &quot;-&quot;??_-;_-@_-">
                  <c:v>52887063</c:v>
                </c:pt>
                <c:pt idx="30" formatCode="_-* #,##0_-;\-* #,##0_-;_-* &quot;-&quot;??_-;_-@_-">
                  <c:v>69297067</c:v>
                </c:pt>
                <c:pt idx="31" formatCode="_-* #,##0_-;\-* #,##0_-;_-* &quot;-&quot;??_-;_-@_-">
                  <c:v>54331510</c:v>
                </c:pt>
                <c:pt idx="32" formatCode="_-* #,##0_-;\-* #,##0_-;_-* &quot;-&quot;??_-;_-@_-">
                  <c:v>74004864</c:v>
                </c:pt>
                <c:pt idx="33" formatCode="_-* #,##0_-;\-* #,##0_-;_-* &quot;-&quot;??_-;_-@_-">
                  <c:v>54111498</c:v>
                </c:pt>
                <c:pt idx="34" formatCode="_-* #,##0_-;\-* #,##0_-;_-* &quot;-&quot;??_-;_-@_-">
                  <c:v>80101557</c:v>
                </c:pt>
                <c:pt idx="35" formatCode="_-* #,##0_-;\-* #,##0_-;_-* &quot;-&quot;??_-;_-@_-">
                  <c:v>54053645</c:v>
                </c:pt>
                <c:pt idx="36" formatCode="_-* #,##0_-;\-* #,##0_-;_-* &quot;-&quot;??_-;_-@_-">
                  <c:v>88035298</c:v>
                </c:pt>
                <c:pt idx="37" formatCode="_-* #,##0_-;\-* #,##0_-;_-* &quot;-&quot;??_-;_-@_-">
                  <c:v>55219345</c:v>
                </c:pt>
                <c:pt idx="38" formatCode="_-* #,##0_-;\-* #,##0_-;_-* &quot;-&quot;??_-;_-@_-">
                  <c:v>83703338</c:v>
                </c:pt>
                <c:pt idx="39" formatCode="_-* #,##0_-;\-* #,##0_-;_-* &quot;-&quot;??_-;_-@_-">
                  <c:v>85183696</c:v>
                </c:pt>
              </c:numCache>
            </c:numRef>
          </c:val>
        </c:ser>
        <c:ser>
          <c:idx val="36"/>
          <c:order val="36"/>
          <c:spPr>
            <a:solidFill>
              <a:schemeClr val="accent1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f>'Asignación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'Asignación y Ejecución'!$A$38:$AN$38</c:f>
              <c:numCache>
                <c:formatCode>0</c:formatCode>
                <c:ptCount val="40"/>
                <c:pt idx="0">
                  <c:v>16</c:v>
                </c:pt>
                <c:pt idx="1">
                  <c:v>1</c:v>
                </c:pt>
                <c:pt idx="2" formatCode="_-* #,##0_-;\-* #,##0_-;_-* &quot;-&quot;??_-;_-@_-">
                  <c:v>49809893</c:v>
                </c:pt>
                <c:pt idx="3" formatCode="_-* #,##0_-;\-* #,##0_-;_-* &quot;-&quot;??_-;_-@_-">
                  <c:v>35059022</c:v>
                </c:pt>
                <c:pt idx="4" formatCode="_-* #,##0_-;\-* #,##0_-;_-* &quot;-&quot;??_-;_-@_-">
                  <c:v>50874082</c:v>
                </c:pt>
                <c:pt idx="5" formatCode="_-* #,##0_-;\-* #,##0_-;_-* &quot;-&quot;??_-;_-@_-">
                  <c:v>29030564</c:v>
                </c:pt>
                <c:pt idx="6" formatCode="_-* #,##0_-;\-* #,##0_-;_-* &quot;-&quot;??_-;_-@_-">
                  <c:v>53170060</c:v>
                </c:pt>
                <c:pt idx="7" formatCode="_-* #,##0_-;\-* #,##0_-;_-* &quot;-&quot;??_-;_-@_-">
                  <c:v>40178594</c:v>
                </c:pt>
                <c:pt idx="8" formatCode="_-* #,##0_-;\-* #,##0_-;_-* &quot;-&quot;??_-;_-@_-">
                  <c:v>62053122</c:v>
                </c:pt>
                <c:pt idx="9" formatCode="_-* #,##0_-;\-* #,##0_-;_-* &quot;-&quot;??_-;_-@_-">
                  <c:v>53168994</c:v>
                </c:pt>
                <c:pt idx="10" formatCode="_-* #,##0_-;\-* #,##0_-;_-* &quot;-&quot;??_-;_-@_-">
                  <c:v>45973755</c:v>
                </c:pt>
                <c:pt idx="11" formatCode="_-* #,##0_-;\-* #,##0_-;_-* &quot;-&quot;??_-;_-@_-">
                  <c:v>34487223</c:v>
                </c:pt>
                <c:pt idx="12" formatCode="_-* #,##0_-;\-* #,##0_-;_-* &quot;-&quot;??_-;_-@_-">
                  <c:v>46807529</c:v>
                </c:pt>
                <c:pt idx="13" formatCode="_-* #,##0_-;\-* #,##0_-;_-* &quot;-&quot;??_-;_-@_-">
                  <c:v>38721359</c:v>
                </c:pt>
                <c:pt idx="14" formatCode="_-* #,##0_-;\-* #,##0_-;_-* &quot;-&quot;??_-;_-@_-">
                  <c:v>49362348</c:v>
                </c:pt>
                <c:pt idx="15" formatCode="_-* #,##0_-;\-* #,##0_-;_-* &quot;-&quot;??_-;_-@_-">
                  <c:v>39423977</c:v>
                </c:pt>
                <c:pt idx="16" formatCode="_-* #,##0_-;\-* #,##0_-;_-* &quot;-&quot;??_-;_-@_-">
                  <c:v>71478661</c:v>
                </c:pt>
                <c:pt idx="17" formatCode="_-* #,##0_-;\-* #,##0_-;_-* &quot;-&quot;??_-;_-@_-">
                  <c:v>57094865</c:v>
                </c:pt>
                <c:pt idx="18" formatCode="_-* #,##0_-;\-* #,##0_-;_-* &quot;-&quot;??_-;_-@_-">
                  <c:v>79236953</c:v>
                </c:pt>
                <c:pt idx="19" formatCode="_-* #,##0_-;\-* #,##0_-;_-* &quot;-&quot;??_-;_-@_-">
                  <c:v>65911633</c:v>
                </c:pt>
                <c:pt idx="20" formatCode="_-* #,##0_-;\-* #,##0_-;_-* &quot;-&quot;??_-;_-@_-">
                  <c:v>93206382</c:v>
                </c:pt>
                <c:pt idx="21" formatCode="_-* #,##0_-;\-* #,##0_-;_-* &quot;-&quot;??_-;_-@_-">
                  <c:v>68540991</c:v>
                </c:pt>
                <c:pt idx="22" formatCode="_-* #,##0_-;\-* #,##0_-;_-* &quot;-&quot;??_-;_-@_-">
                  <c:v>119305522</c:v>
                </c:pt>
                <c:pt idx="23" formatCode="_-* #,##0_-;\-* #,##0_-;_-* &quot;-&quot;??_-;_-@_-">
                  <c:v>79635242</c:v>
                </c:pt>
                <c:pt idx="24" formatCode="_-* #,##0_-;\-* #,##0_-;_-* &quot;-&quot;??_-;_-@_-">
                  <c:v>181033103</c:v>
                </c:pt>
                <c:pt idx="25" formatCode="_-* #,##0_-;\-* #,##0_-;_-* &quot;-&quot;??_-;_-@_-">
                  <c:v>146292224</c:v>
                </c:pt>
                <c:pt idx="26" formatCode="_-* #,##0_-;\-* #,##0_-;_-* &quot;-&quot;??_-;_-@_-">
                  <c:v>191274846</c:v>
                </c:pt>
                <c:pt idx="27" formatCode="_-* #,##0_-;\-* #,##0_-;_-* &quot;-&quot;??_-;_-@_-">
                  <c:v>172960566</c:v>
                </c:pt>
                <c:pt idx="28" formatCode="_-* #,##0_-;\-* #,##0_-;_-* &quot;-&quot;??_-;_-@_-">
                  <c:v>232131069</c:v>
                </c:pt>
                <c:pt idx="29" formatCode="_-* #,##0_-;\-* #,##0_-;_-* &quot;-&quot;??_-;_-@_-">
                  <c:v>216248741</c:v>
                </c:pt>
                <c:pt idx="30" formatCode="_-* #,##0_-;\-* #,##0_-;_-* &quot;-&quot;??_-;_-@_-">
                  <c:v>298165620</c:v>
                </c:pt>
                <c:pt idx="31" formatCode="_-* #,##0_-;\-* #,##0_-;_-* &quot;-&quot;??_-;_-@_-">
                  <c:v>291332679</c:v>
                </c:pt>
                <c:pt idx="32" formatCode="_-* #,##0_-;\-* #,##0_-;_-* &quot;-&quot;??_-;_-@_-">
                  <c:v>363582858</c:v>
                </c:pt>
                <c:pt idx="33" formatCode="_-* #,##0_-;\-* #,##0_-;_-* &quot;-&quot;??_-;_-@_-">
                  <c:v>359313846</c:v>
                </c:pt>
                <c:pt idx="34" formatCode="_-* #,##0_-;\-* #,##0_-;_-* &quot;-&quot;??_-;_-@_-">
                  <c:v>407034803</c:v>
                </c:pt>
                <c:pt idx="35" formatCode="_-* #,##0_-;\-* #,##0_-;_-* &quot;-&quot;??_-;_-@_-">
                  <c:v>385429382</c:v>
                </c:pt>
                <c:pt idx="36" formatCode="_-* #,##0_-;\-* #,##0_-;_-* &quot;-&quot;??_-;_-@_-">
                  <c:v>425564156</c:v>
                </c:pt>
                <c:pt idx="37" formatCode="_-* #,##0_-;\-* #,##0_-;_-* &quot;-&quot;??_-;_-@_-">
                  <c:v>409881935</c:v>
                </c:pt>
                <c:pt idx="38" formatCode="_-* #,##0_-;\-* #,##0_-;_-* &quot;-&quot;??_-;_-@_-">
                  <c:v>452051608</c:v>
                </c:pt>
                <c:pt idx="39" formatCode="_-* #,##0_-;\-* #,##0_-;_-* &quot;-&quot;??_-;_-@_-">
                  <c:v>400740965</c:v>
                </c:pt>
              </c:numCache>
            </c:numRef>
          </c:val>
        </c:ser>
        <c:ser>
          <c:idx val="37"/>
          <c:order val="37"/>
          <c:spPr>
            <a:solidFill>
              <a:schemeClr val="accent2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f>'Asignación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'Asignación y Ejecución'!$A$39:$AN$39</c:f>
              <c:numCache>
                <c:formatCode>0</c:formatCode>
                <c:ptCount val="40"/>
                <c:pt idx="0">
                  <c:v>16</c:v>
                </c:pt>
                <c:pt idx="1">
                  <c:v>2</c:v>
                </c:pt>
                <c:pt idx="2" formatCode="_-* #,##0_-;\-* #,##0_-;_-* &quot;-&quot;??_-;_-@_-">
                  <c:v>114728209</c:v>
                </c:pt>
                <c:pt idx="3" formatCode="_-* #,##0_-;\-* #,##0_-;_-* &quot;-&quot;??_-;_-@_-">
                  <c:v>112632017</c:v>
                </c:pt>
                <c:pt idx="4" formatCode="_-* #,##0_-;\-* #,##0_-;_-* &quot;-&quot;??_-;_-@_-">
                  <c:v>162044500</c:v>
                </c:pt>
                <c:pt idx="5" formatCode="_-* #,##0_-;\-* #,##0_-;_-* &quot;-&quot;??_-;_-@_-">
                  <c:v>61329490</c:v>
                </c:pt>
                <c:pt idx="6" formatCode="_-* #,##0_-;\-* #,##0_-;_-* &quot;-&quot;??_-;_-@_-">
                  <c:v>175789945</c:v>
                </c:pt>
                <c:pt idx="7" formatCode="_-* #,##0_-;\-* #,##0_-;_-* &quot;-&quot;??_-;_-@_-">
                  <c:v>61013972</c:v>
                </c:pt>
                <c:pt idx="8" formatCode="_-* #,##0_-;\-* #,##0_-;_-* &quot;-&quot;??_-;_-@_-">
                  <c:v>109078029</c:v>
                </c:pt>
                <c:pt idx="9" formatCode="_-* #,##0_-;\-* #,##0_-;_-* &quot;-&quot;??_-;_-@_-">
                  <c:v>46401155</c:v>
                </c:pt>
                <c:pt idx="10" formatCode="_-* #,##0_-;\-* #,##0_-;_-* &quot;-&quot;??_-;_-@_-">
                  <c:v>47970435</c:v>
                </c:pt>
                <c:pt idx="11" formatCode="_-* #,##0_-;\-* #,##0_-;_-* &quot;-&quot;??_-;_-@_-">
                  <c:v>30251238</c:v>
                </c:pt>
                <c:pt idx="12" formatCode="_-* #,##0_-;\-* #,##0_-;_-* &quot;-&quot;??_-;_-@_-">
                  <c:v>94211398</c:v>
                </c:pt>
                <c:pt idx="13" formatCode="_-* #,##0_-;\-* #,##0_-;_-* &quot;-&quot;??_-;_-@_-">
                  <c:v>24612514</c:v>
                </c:pt>
                <c:pt idx="14" formatCode="_-* #,##0_-;\-* #,##0_-;_-* &quot;-&quot;??_-;_-@_-">
                  <c:v>28432066</c:v>
                </c:pt>
                <c:pt idx="15" formatCode="_-* #,##0_-;\-* #,##0_-;_-* &quot;-&quot;??_-;_-@_-">
                  <c:v>7315015</c:v>
                </c:pt>
                <c:pt idx="16" formatCode="_-* #,##0_-;\-* #,##0_-;_-* &quot;-&quot;??_-;_-@_-">
                  <c:v>20245358</c:v>
                </c:pt>
                <c:pt idx="17" formatCode="_-* #,##0_-;\-* #,##0_-;_-* &quot;-&quot;??_-;_-@_-">
                  <c:v>7413979</c:v>
                </c:pt>
                <c:pt idx="18" formatCode="_-* #,##0_-;\-* #,##0_-;_-* &quot;-&quot;??_-;_-@_-">
                  <c:v>24506279</c:v>
                </c:pt>
                <c:pt idx="19" formatCode="_-* #,##0_-;\-* #,##0_-;_-* &quot;-&quot;??_-;_-@_-">
                  <c:v>13738340</c:v>
                </c:pt>
                <c:pt idx="20" formatCode="_-* #,##0_-;\-* #,##0_-;_-* &quot;-&quot;??_-;_-@_-">
                  <c:v>355417436</c:v>
                </c:pt>
                <c:pt idx="21" formatCode="_-* #,##0_-;\-* #,##0_-;_-* &quot;-&quot;??_-;_-@_-">
                  <c:v>318067885</c:v>
                </c:pt>
                <c:pt idx="22" formatCode="_-* #,##0_-;\-* #,##0_-;_-* &quot;-&quot;??_-;_-@_-">
                  <c:v>121353658</c:v>
                </c:pt>
                <c:pt idx="23" formatCode="_-* #,##0_-;\-* #,##0_-;_-* &quot;-&quot;??_-;_-@_-">
                  <c:v>109324831</c:v>
                </c:pt>
                <c:pt idx="24" formatCode="_-* #,##0_-;\-* #,##0_-;_-* &quot;-&quot;??_-;_-@_-">
                  <c:v>16317800</c:v>
                </c:pt>
                <c:pt idx="25" formatCode="_-* #,##0_-;\-* #,##0_-;_-* &quot;-&quot;??_-;_-@_-">
                  <c:v>8819555</c:v>
                </c:pt>
                <c:pt idx="26" formatCode="_-* #,##0_-;\-* #,##0_-;_-* &quot;-&quot;??_-;_-@_-">
                  <c:v>139902000</c:v>
                </c:pt>
                <c:pt idx="27" formatCode="_-* #,##0_-;\-* #,##0_-;_-* &quot;-&quot;??_-;_-@_-">
                  <c:v>114955940</c:v>
                </c:pt>
                <c:pt idx="28" formatCode="_-* #,##0_-;\-* #,##0_-;_-* &quot;-&quot;??_-;_-@_-">
                  <c:v>90531106</c:v>
                </c:pt>
                <c:pt idx="29" formatCode="_-* #,##0_-;\-* #,##0_-;_-* &quot;-&quot;??_-;_-@_-">
                  <c:v>82351136</c:v>
                </c:pt>
                <c:pt idx="30" formatCode="_-* #,##0_-;\-* #,##0_-;_-* &quot;-&quot;??_-;_-@_-">
                  <c:v>84902000</c:v>
                </c:pt>
                <c:pt idx="31" formatCode="_-* #,##0_-;\-* #,##0_-;_-* &quot;-&quot;??_-;_-@_-">
                  <c:v>69684961</c:v>
                </c:pt>
                <c:pt idx="32" formatCode="_-* #,##0_-;\-* #,##0_-;_-* &quot;-&quot;??_-;_-@_-">
                  <c:v>63457858</c:v>
                </c:pt>
                <c:pt idx="33" formatCode="_-* #,##0_-;\-* #,##0_-;_-* &quot;-&quot;??_-;_-@_-">
                  <c:v>58047903</c:v>
                </c:pt>
                <c:pt idx="34" formatCode="_-* #,##0_-;\-* #,##0_-;_-* &quot;-&quot;??_-;_-@_-">
                  <c:v>57999181</c:v>
                </c:pt>
                <c:pt idx="35" formatCode="_-* #,##0_-;\-* #,##0_-;_-* &quot;-&quot;??_-;_-@_-">
                  <c:v>56364341</c:v>
                </c:pt>
                <c:pt idx="36" formatCode="_-* #,##0_-;\-* #,##0_-;_-* &quot;-&quot;??_-;_-@_-">
                  <c:v>41059203</c:v>
                </c:pt>
                <c:pt idx="37" formatCode="_-* #,##0_-;\-* #,##0_-;_-* &quot;-&quot;??_-;_-@_-">
                  <c:v>40446865</c:v>
                </c:pt>
                <c:pt idx="38" formatCode="_-* #,##0_-;\-* #,##0_-;_-* &quot;-&quot;??_-;_-@_-">
                  <c:v>45329981</c:v>
                </c:pt>
                <c:pt idx="39" formatCode="_-* #,##0_-;\-* #,##0_-;_-* &quot;-&quot;??_-;_-@_-">
                  <c:v>45329981</c:v>
                </c:pt>
              </c:numCache>
            </c:numRef>
          </c:val>
        </c:ser>
        <c:ser>
          <c:idx val="38"/>
          <c:order val="38"/>
          <c:spPr>
            <a:solidFill>
              <a:schemeClr val="accent3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f>'Asignación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'Asignación y Ejecución'!$A$40:$AN$40</c:f>
              <c:numCache>
                <c:formatCode>0</c:formatCode>
                <c:ptCount val="40"/>
                <c:pt idx="0">
                  <c:v>16</c:v>
                </c:pt>
                <c:pt idx="1">
                  <c:v>3</c:v>
                </c:pt>
                <c:pt idx="2" formatCode="_-* #,##0_-;\-* #,##0_-;_-* &quot;-&quot;??_-;_-@_-">
                  <c:v>111386501</c:v>
                </c:pt>
                <c:pt idx="3" formatCode="_-* #,##0_-;\-* #,##0_-;_-* &quot;-&quot;??_-;_-@_-">
                  <c:v>81634646</c:v>
                </c:pt>
                <c:pt idx="4" formatCode="_-* #,##0_-;\-* #,##0_-;_-* &quot;-&quot;??_-;_-@_-">
                  <c:v>114631965</c:v>
                </c:pt>
                <c:pt idx="5" formatCode="_-* #,##0_-;\-* #,##0_-;_-* &quot;-&quot;??_-;_-@_-">
                  <c:v>72670632</c:v>
                </c:pt>
                <c:pt idx="6" formatCode="_-* #,##0_-;\-* #,##0_-;_-* &quot;-&quot;??_-;_-@_-">
                  <c:v>102284922</c:v>
                </c:pt>
                <c:pt idx="7" formatCode="_-* #,##0_-;\-* #,##0_-;_-* &quot;-&quot;??_-;_-@_-">
                  <c:v>87083418</c:v>
                </c:pt>
                <c:pt idx="8" formatCode="_-* #,##0_-;\-* #,##0_-;_-* &quot;-&quot;??_-;_-@_-">
                  <c:v>97815550</c:v>
                </c:pt>
                <c:pt idx="9" formatCode="_-* #,##0_-;\-* #,##0_-;_-* &quot;-&quot;??_-;_-@_-">
                  <c:v>81950709</c:v>
                </c:pt>
                <c:pt idx="10" formatCode="_-* #,##0_-;\-* #,##0_-;_-* &quot;-&quot;??_-;_-@_-">
                  <c:v>99806259</c:v>
                </c:pt>
                <c:pt idx="11" formatCode="_-* #,##0_-;\-* #,##0_-;_-* &quot;-&quot;??_-;_-@_-">
                  <c:v>84498419</c:v>
                </c:pt>
                <c:pt idx="12" formatCode="_-* #,##0_-;\-* #,##0_-;_-* &quot;-&quot;??_-;_-@_-">
                  <c:v>108146841</c:v>
                </c:pt>
                <c:pt idx="13" formatCode="_-* #,##0_-;\-* #,##0_-;_-* &quot;-&quot;??_-;_-@_-">
                  <c:v>92670163</c:v>
                </c:pt>
                <c:pt idx="14" formatCode="_-* #,##0_-;\-* #,##0_-;_-* &quot;-&quot;??_-;_-@_-">
                  <c:v>117242889</c:v>
                </c:pt>
                <c:pt idx="15" formatCode="_-* #,##0_-;\-* #,##0_-;_-* &quot;-&quot;??_-;_-@_-">
                  <c:v>98674909</c:v>
                </c:pt>
                <c:pt idx="16" formatCode="_-* #,##0_-;\-* #,##0_-;_-* &quot;-&quot;??_-;_-@_-">
                  <c:v>128283688</c:v>
                </c:pt>
                <c:pt idx="17" formatCode="_-* #,##0_-;\-* #,##0_-;_-* &quot;-&quot;??_-;_-@_-">
                  <c:v>110942351</c:v>
                </c:pt>
                <c:pt idx="18" formatCode="_-* #,##0_-;\-* #,##0_-;_-* &quot;-&quot;??_-;_-@_-">
                  <c:v>147475345</c:v>
                </c:pt>
                <c:pt idx="19" formatCode="_-* #,##0_-;\-* #,##0_-;_-* &quot;-&quot;??_-;_-@_-">
                  <c:v>124130853</c:v>
                </c:pt>
                <c:pt idx="20" formatCode="_-* #,##0_-;\-* #,##0_-;_-* &quot;-&quot;??_-;_-@_-">
                  <c:v>175671001</c:v>
                </c:pt>
                <c:pt idx="21" formatCode="_-* #,##0_-;\-* #,##0_-;_-* &quot;-&quot;??_-;_-@_-">
                  <c:v>138586055</c:v>
                </c:pt>
                <c:pt idx="22" formatCode="_-* #,##0_-;\-* #,##0_-;_-* &quot;-&quot;??_-;_-@_-">
                  <c:v>181198086</c:v>
                </c:pt>
                <c:pt idx="23" formatCode="_-* #,##0_-;\-* #,##0_-;_-* &quot;-&quot;??_-;_-@_-">
                  <c:v>157824262</c:v>
                </c:pt>
                <c:pt idx="24" formatCode="_-* #,##0_-;\-* #,##0_-;_-* &quot;-&quot;??_-;_-@_-">
                  <c:v>212317173</c:v>
                </c:pt>
                <c:pt idx="25" formatCode="_-* #,##0_-;\-* #,##0_-;_-* &quot;-&quot;??_-;_-@_-">
                  <c:v>167629172</c:v>
                </c:pt>
                <c:pt idx="26" formatCode="_-* #,##0_-;\-* #,##0_-;_-* &quot;-&quot;??_-;_-@_-">
                  <c:v>270100179</c:v>
                </c:pt>
                <c:pt idx="27" formatCode="_-* #,##0_-;\-* #,##0_-;_-* &quot;-&quot;??_-;_-@_-">
                  <c:v>207415375</c:v>
                </c:pt>
                <c:pt idx="28" formatCode="_-* #,##0_-;\-* #,##0_-;_-* &quot;-&quot;??_-;_-@_-">
                  <c:v>323746507</c:v>
                </c:pt>
                <c:pt idx="29" formatCode="_-* #,##0_-;\-* #,##0_-;_-* &quot;-&quot;??_-;_-@_-">
                  <c:v>274667620</c:v>
                </c:pt>
                <c:pt idx="30" formatCode="_-* #,##0_-;\-* #,##0_-;_-* &quot;-&quot;??_-;_-@_-">
                  <c:v>351633474</c:v>
                </c:pt>
                <c:pt idx="31" formatCode="_-* #,##0_-;\-* #,##0_-;_-* &quot;-&quot;??_-;_-@_-">
                  <c:v>280828535</c:v>
                </c:pt>
                <c:pt idx="32" formatCode="_-* #,##0_-;\-* #,##0_-;_-* &quot;-&quot;??_-;_-@_-">
                  <c:v>385926788</c:v>
                </c:pt>
                <c:pt idx="33" formatCode="_-* #,##0_-;\-* #,##0_-;_-* &quot;-&quot;??_-;_-@_-">
                  <c:v>313177202</c:v>
                </c:pt>
                <c:pt idx="34" formatCode="_-* #,##0_-;\-* #,##0_-;_-* &quot;-&quot;??_-;_-@_-">
                  <c:v>413490253</c:v>
                </c:pt>
                <c:pt idx="35" formatCode="_-* #,##0_-;\-* #,##0_-;_-* &quot;-&quot;??_-;_-@_-">
                  <c:v>344531543</c:v>
                </c:pt>
                <c:pt idx="36" formatCode="_-* #,##0_-;\-* #,##0_-;_-* &quot;-&quot;??_-;_-@_-">
                  <c:v>408503244</c:v>
                </c:pt>
                <c:pt idx="37" formatCode="_-* #,##0_-;\-* #,##0_-;_-* &quot;-&quot;??_-;_-@_-">
                  <c:v>331014117</c:v>
                </c:pt>
                <c:pt idx="38" formatCode="_-* #,##0_-;\-* #,##0_-;_-* &quot;-&quot;??_-;_-@_-">
                  <c:v>376601483</c:v>
                </c:pt>
                <c:pt idx="39" formatCode="_-* #,##0_-;\-* #,##0_-;_-* &quot;-&quot;??_-;_-@_-">
                  <c:v>364582475</c:v>
                </c:pt>
              </c:numCache>
            </c:numRef>
          </c:val>
        </c:ser>
        <c:ser>
          <c:idx val="39"/>
          <c:order val="39"/>
          <c:spPr>
            <a:solidFill>
              <a:schemeClr val="accent4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f>'[1]Asignación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'[1]Asignación y Ejecución'!$A$41:$AN$41</c:f>
              <c:numCache>
                <c:formatCode>General</c:formatCode>
                <c:ptCount val="40"/>
                <c:pt idx="0">
                  <c:v>17</c:v>
                </c:pt>
                <c:pt idx="1">
                  <c:v>1</c:v>
                </c:pt>
                <c:pt idx="2">
                  <c:v>592468</c:v>
                </c:pt>
                <c:pt idx="3">
                  <c:v>564373</c:v>
                </c:pt>
                <c:pt idx="4">
                  <c:v>657116</c:v>
                </c:pt>
                <c:pt idx="5">
                  <c:v>607002</c:v>
                </c:pt>
                <c:pt idx="6">
                  <c:v>833533</c:v>
                </c:pt>
                <c:pt idx="7">
                  <c:v>796161</c:v>
                </c:pt>
                <c:pt idx="8">
                  <c:v>954168</c:v>
                </c:pt>
                <c:pt idx="9">
                  <c:v>952478</c:v>
                </c:pt>
                <c:pt idx="10">
                  <c:v>1156936</c:v>
                </c:pt>
                <c:pt idx="11">
                  <c:v>976992</c:v>
                </c:pt>
                <c:pt idx="12">
                  <c:v>1023546</c:v>
                </c:pt>
                <c:pt idx="13">
                  <c:v>734333</c:v>
                </c:pt>
                <c:pt idx="14">
                  <c:v>770261</c:v>
                </c:pt>
                <c:pt idx="15">
                  <c:v>702629</c:v>
                </c:pt>
                <c:pt idx="16">
                  <c:v>933105</c:v>
                </c:pt>
                <c:pt idx="17">
                  <c:v>784872</c:v>
                </c:pt>
                <c:pt idx="18">
                  <c:v>1516304</c:v>
                </c:pt>
                <c:pt idx="19">
                  <c:v>1301735</c:v>
                </c:pt>
                <c:pt idx="20">
                  <c:v>1808163</c:v>
                </c:pt>
                <c:pt idx="21">
                  <c:v>1725450</c:v>
                </c:pt>
                <c:pt idx="22">
                  <c:v>1890895</c:v>
                </c:pt>
                <c:pt idx="23">
                  <c:v>1796090</c:v>
                </c:pt>
                <c:pt idx="24">
                  <c:v>2022492</c:v>
                </c:pt>
                <c:pt idx="25">
                  <c:v>1957544</c:v>
                </c:pt>
                <c:pt idx="26">
                  <c:v>2320780</c:v>
                </c:pt>
                <c:pt idx="27">
                  <c:v>2059256</c:v>
                </c:pt>
                <c:pt idx="28">
                  <c:v>2088364</c:v>
                </c:pt>
                <c:pt idx="29">
                  <c:v>1830626</c:v>
                </c:pt>
                <c:pt idx="30">
                  <c:v>1313194</c:v>
                </c:pt>
                <c:pt idx="31">
                  <c:v>1248313</c:v>
                </c:pt>
                <c:pt idx="32">
                  <c:v>1491222</c:v>
                </c:pt>
                <c:pt idx="33">
                  <c:v>1251037</c:v>
                </c:pt>
                <c:pt idx="34">
                  <c:v>1595894</c:v>
                </c:pt>
                <c:pt idx="35">
                  <c:v>1484859</c:v>
                </c:pt>
                <c:pt idx="36">
                  <c:v>1758167</c:v>
                </c:pt>
                <c:pt idx="37">
                  <c:v>1637305</c:v>
                </c:pt>
                <c:pt idx="38">
                  <c:v>1803665</c:v>
                </c:pt>
                <c:pt idx="39">
                  <c:v>1727098</c:v>
                </c:pt>
              </c:numCache>
            </c:numRef>
          </c:val>
        </c:ser>
        <c:ser>
          <c:idx val="40"/>
          <c:order val="40"/>
          <c:spPr>
            <a:solidFill>
              <a:schemeClr val="accent5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f>'[1]Asignación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'[1]Asignación y Ejecución'!$A$42:$AN$42</c:f>
              <c:numCache>
                <c:formatCode>General</c:formatCode>
                <c:ptCount val="40"/>
                <c:pt idx="0">
                  <c:v>17</c:v>
                </c:pt>
                <c:pt idx="1">
                  <c:v>2</c:v>
                </c:pt>
                <c:pt idx="2">
                  <c:v>108905</c:v>
                </c:pt>
                <c:pt idx="3">
                  <c:v>93203</c:v>
                </c:pt>
                <c:pt idx="4">
                  <c:v>113905</c:v>
                </c:pt>
                <c:pt idx="5">
                  <c:v>100043</c:v>
                </c:pt>
                <c:pt idx="6">
                  <c:v>175934</c:v>
                </c:pt>
                <c:pt idx="7">
                  <c:v>114322</c:v>
                </c:pt>
                <c:pt idx="8">
                  <c:v>113882</c:v>
                </c:pt>
                <c:pt idx="9">
                  <c:v>88168</c:v>
                </c:pt>
                <c:pt idx="10">
                  <c:v>111240</c:v>
                </c:pt>
                <c:pt idx="11">
                  <c:v>100219</c:v>
                </c:pt>
                <c:pt idx="12">
                  <c:v>111240</c:v>
                </c:pt>
                <c:pt idx="13">
                  <c:v>101416</c:v>
                </c:pt>
                <c:pt idx="14">
                  <c:v>111240</c:v>
                </c:pt>
                <c:pt idx="15">
                  <c:v>86622</c:v>
                </c:pt>
                <c:pt idx="16">
                  <c:v>96180</c:v>
                </c:pt>
                <c:pt idx="17">
                  <c:v>94706</c:v>
                </c:pt>
                <c:pt idx="18">
                  <c:v>100000</c:v>
                </c:pt>
                <c:pt idx="19">
                  <c:v>97824</c:v>
                </c:pt>
                <c:pt idx="20">
                  <c:v>97240</c:v>
                </c:pt>
                <c:pt idx="21">
                  <c:v>96869</c:v>
                </c:pt>
                <c:pt idx="22">
                  <c:v>100980</c:v>
                </c:pt>
                <c:pt idx="23">
                  <c:v>73235</c:v>
                </c:pt>
                <c:pt idx="24">
                  <c:v>100980</c:v>
                </c:pt>
                <c:pt idx="25">
                  <c:v>85448</c:v>
                </c:pt>
                <c:pt idx="26">
                  <c:v>130000</c:v>
                </c:pt>
                <c:pt idx="27">
                  <c:v>69048</c:v>
                </c:pt>
                <c:pt idx="28">
                  <c:v>168000</c:v>
                </c:pt>
                <c:pt idx="29">
                  <c:v>118875</c:v>
                </c:pt>
                <c:pt idx="30">
                  <c:v>100000</c:v>
                </c:pt>
                <c:pt idx="31">
                  <c:v>86888</c:v>
                </c:pt>
                <c:pt idx="32">
                  <c:v>200000</c:v>
                </c:pt>
                <c:pt idx="33">
                  <c:v>91121</c:v>
                </c:pt>
                <c:pt idx="34">
                  <c:v>300000</c:v>
                </c:pt>
                <c:pt idx="35">
                  <c:v>298012</c:v>
                </c:pt>
                <c:pt idx="36">
                  <c:v>291121</c:v>
                </c:pt>
                <c:pt idx="37">
                  <c:v>261527</c:v>
                </c:pt>
                <c:pt idx="38">
                  <c:v>291121</c:v>
                </c:pt>
                <c:pt idx="39">
                  <c:v>291121</c:v>
                </c:pt>
              </c:numCache>
            </c:numRef>
          </c:val>
        </c:ser>
        <c:ser>
          <c:idx val="41"/>
          <c:order val="41"/>
          <c:spPr>
            <a:solidFill>
              <a:schemeClr val="accent6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f>'[1]Asignación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'[1]Asignación y Ejecución'!$A$43:$AN$43</c:f>
              <c:numCache>
                <c:formatCode>General</c:formatCode>
                <c:ptCount val="40"/>
                <c:pt idx="0">
                  <c:v>17</c:v>
                </c:pt>
                <c:pt idx="1">
                  <c:v>3</c:v>
                </c:pt>
                <c:pt idx="2">
                  <c:v>5350611</c:v>
                </c:pt>
                <c:pt idx="3">
                  <c:v>4606672</c:v>
                </c:pt>
                <c:pt idx="4">
                  <c:v>5441888</c:v>
                </c:pt>
                <c:pt idx="5">
                  <c:v>4730106</c:v>
                </c:pt>
                <c:pt idx="6">
                  <c:v>5431524</c:v>
                </c:pt>
                <c:pt idx="7">
                  <c:v>4971001</c:v>
                </c:pt>
                <c:pt idx="8">
                  <c:v>5596473</c:v>
                </c:pt>
                <c:pt idx="9">
                  <c:v>5109172</c:v>
                </c:pt>
                <c:pt idx="10">
                  <c:v>5738348</c:v>
                </c:pt>
                <c:pt idx="11">
                  <c:v>4833115</c:v>
                </c:pt>
                <c:pt idx="12">
                  <c:v>6413309</c:v>
                </c:pt>
                <c:pt idx="13">
                  <c:v>5135555</c:v>
                </c:pt>
                <c:pt idx="14">
                  <c:v>7246802</c:v>
                </c:pt>
                <c:pt idx="15">
                  <c:v>6182008</c:v>
                </c:pt>
                <c:pt idx="16">
                  <c:v>7838992</c:v>
                </c:pt>
                <c:pt idx="17">
                  <c:v>6511234</c:v>
                </c:pt>
                <c:pt idx="18">
                  <c:v>8398671</c:v>
                </c:pt>
                <c:pt idx="19">
                  <c:v>7120186</c:v>
                </c:pt>
                <c:pt idx="20">
                  <c:v>9628717</c:v>
                </c:pt>
                <c:pt idx="21">
                  <c:v>7857519</c:v>
                </c:pt>
                <c:pt idx="22">
                  <c:v>10402952</c:v>
                </c:pt>
                <c:pt idx="23">
                  <c:v>7992548</c:v>
                </c:pt>
                <c:pt idx="24">
                  <c:v>11988426</c:v>
                </c:pt>
                <c:pt idx="25">
                  <c:v>9343457</c:v>
                </c:pt>
                <c:pt idx="26">
                  <c:v>13234990</c:v>
                </c:pt>
                <c:pt idx="27">
                  <c:v>10080918</c:v>
                </c:pt>
                <c:pt idx="28">
                  <c:v>14649630</c:v>
                </c:pt>
                <c:pt idx="29">
                  <c:v>10909158</c:v>
                </c:pt>
                <c:pt idx="30">
                  <c:v>17100439</c:v>
                </c:pt>
                <c:pt idx="31">
                  <c:v>11884152</c:v>
                </c:pt>
                <c:pt idx="32">
                  <c:v>18335720</c:v>
                </c:pt>
                <c:pt idx="33">
                  <c:v>12375187</c:v>
                </c:pt>
                <c:pt idx="34">
                  <c:v>19599149</c:v>
                </c:pt>
                <c:pt idx="35">
                  <c:v>13146323</c:v>
                </c:pt>
                <c:pt idx="36">
                  <c:v>22422515</c:v>
                </c:pt>
                <c:pt idx="37">
                  <c:v>14890629</c:v>
                </c:pt>
                <c:pt idx="38">
                  <c:v>22470385</c:v>
                </c:pt>
                <c:pt idx="39">
                  <c:v>23014812</c:v>
                </c:pt>
              </c:numCache>
            </c:numRef>
          </c:val>
        </c:ser>
        <c:ser>
          <c:idx val="42"/>
          <c:order val="42"/>
          <c:spPr>
            <a:solidFill>
              <a:schemeClr val="accent1">
                <a:lumMod val="70000"/>
              </a:schemeClr>
            </a:solidFill>
            <a:ln>
              <a:noFill/>
            </a:ln>
            <a:effectLst/>
          </c:spPr>
          <c:invertIfNegative val="0"/>
          <c:cat>
            <c:strRef>
              <c:f>'[1]Asignación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'[1]Asignación y Ejecución'!$A$44:$AN$44</c:f>
              <c:numCache>
                <c:formatCode>General</c:formatCode>
                <c:ptCount val="40"/>
                <c:pt idx="0">
                  <c:v>18</c:v>
                </c:pt>
                <c:pt idx="1">
                  <c:v>1</c:v>
                </c:pt>
                <c:pt idx="2">
                  <c:v>51207998</c:v>
                </c:pt>
                <c:pt idx="3">
                  <c:v>30587222</c:v>
                </c:pt>
                <c:pt idx="4">
                  <c:v>55952079</c:v>
                </c:pt>
                <c:pt idx="5">
                  <c:v>28717467</c:v>
                </c:pt>
                <c:pt idx="6">
                  <c:v>37865240</c:v>
                </c:pt>
                <c:pt idx="7">
                  <c:v>27370750</c:v>
                </c:pt>
                <c:pt idx="8">
                  <c:v>34123254</c:v>
                </c:pt>
                <c:pt idx="9">
                  <c:v>23148953</c:v>
                </c:pt>
                <c:pt idx="10">
                  <c:v>36164331</c:v>
                </c:pt>
                <c:pt idx="11">
                  <c:v>24998100</c:v>
                </c:pt>
                <c:pt idx="12">
                  <c:v>38370362</c:v>
                </c:pt>
                <c:pt idx="13">
                  <c:v>29595845</c:v>
                </c:pt>
                <c:pt idx="14">
                  <c:v>41695366</c:v>
                </c:pt>
                <c:pt idx="15">
                  <c:v>32969979</c:v>
                </c:pt>
                <c:pt idx="16">
                  <c:v>36023538</c:v>
                </c:pt>
                <c:pt idx="17">
                  <c:v>34397354</c:v>
                </c:pt>
                <c:pt idx="18">
                  <c:v>46435082</c:v>
                </c:pt>
                <c:pt idx="19">
                  <c:v>41434496</c:v>
                </c:pt>
                <c:pt idx="20">
                  <c:v>46999477</c:v>
                </c:pt>
                <c:pt idx="21">
                  <c:v>43408528</c:v>
                </c:pt>
                <c:pt idx="22">
                  <c:v>51360757</c:v>
                </c:pt>
                <c:pt idx="23">
                  <c:v>47739252</c:v>
                </c:pt>
                <c:pt idx="24">
                  <c:v>48003961</c:v>
                </c:pt>
                <c:pt idx="25">
                  <c:v>46711736</c:v>
                </c:pt>
                <c:pt idx="26">
                  <c:v>65417295</c:v>
                </c:pt>
                <c:pt idx="27">
                  <c:v>64324227</c:v>
                </c:pt>
                <c:pt idx="28">
                  <c:v>79751114</c:v>
                </c:pt>
                <c:pt idx="29">
                  <c:v>70940601</c:v>
                </c:pt>
                <c:pt idx="30">
                  <c:v>89846586</c:v>
                </c:pt>
                <c:pt idx="31">
                  <c:v>83175261</c:v>
                </c:pt>
                <c:pt idx="32">
                  <c:v>82501415</c:v>
                </c:pt>
                <c:pt idx="33">
                  <c:v>62725068</c:v>
                </c:pt>
                <c:pt idx="34">
                  <c:v>83995760</c:v>
                </c:pt>
                <c:pt idx="35">
                  <c:v>64450360</c:v>
                </c:pt>
                <c:pt idx="36">
                  <c:v>64371505</c:v>
                </c:pt>
                <c:pt idx="37">
                  <c:v>60111862</c:v>
                </c:pt>
                <c:pt idx="38">
                  <c:v>68886508</c:v>
                </c:pt>
                <c:pt idx="39">
                  <c:v>66402058</c:v>
                </c:pt>
              </c:numCache>
            </c:numRef>
          </c:val>
        </c:ser>
        <c:ser>
          <c:idx val="43"/>
          <c:order val="43"/>
          <c:spPr>
            <a:solidFill>
              <a:schemeClr val="accent2">
                <a:lumMod val="70000"/>
              </a:schemeClr>
            </a:solidFill>
            <a:ln>
              <a:noFill/>
            </a:ln>
            <a:effectLst/>
          </c:spPr>
          <c:invertIfNegative val="0"/>
          <c:cat>
            <c:strRef>
              <c:f>'[1]Asignación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'[1]Asignación y Ejecución'!$A$45:$AN$45</c:f>
              <c:numCache>
                <c:formatCode>General</c:formatCode>
                <c:ptCount val="40"/>
                <c:pt idx="0">
                  <c:v>18</c:v>
                </c:pt>
                <c:pt idx="1">
                  <c:v>2</c:v>
                </c:pt>
                <c:pt idx="2">
                  <c:v>13166465</c:v>
                </c:pt>
                <c:pt idx="3">
                  <c:v>7620597</c:v>
                </c:pt>
                <c:pt idx="4">
                  <c:v>13561512</c:v>
                </c:pt>
                <c:pt idx="5">
                  <c:v>4983387</c:v>
                </c:pt>
                <c:pt idx="6">
                  <c:v>14043250</c:v>
                </c:pt>
                <c:pt idx="7">
                  <c:v>5760102</c:v>
                </c:pt>
                <c:pt idx="8">
                  <c:v>8691519</c:v>
                </c:pt>
                <c:pt idx="9">
                  <c:v>3116274</c:v>
                </c:pt>
                <c:pt idx="10">
                  <c:v>8489884</c:v>
                </c:pt>
                <c:pt idx="11">
                  <c:v>1692484</c:v>
                </c:pt>
                <c:pt idx="12">
                  <c:v>8489884</c:v>
                </c:pt>
                <c:pt idx="13">
                  <c:v>194575</c:v>
                </c:pt>
                <c:pt idx="14">
                  <c:v>17789884</c:v>
                </c:pt>
                <c:pt idx="15">
                  <c:v>13796209</c:v>
                </c:pt>
                <c:pt idx="16">
                  <c:v>15105580</c:v>
                </c:pt>
                <c:pt idx="17">
                  <c:v>13276734</c:v>
                </c:pt>
                <c:pt idx="18">
                  <c:v>95886934</c:v>
                </c:pt>
                <c:pt idx="19">
                  <c:v>94435627</c:v>
                </c:pt>
                <c:pt idx="20">
                  <c:v>27638226</c:v>
                </c:pt>
                <c:pt idx="21">
                  <c:v>27180470</c:v>
                </c:pt>
                <c:pt idx="22">
                  <c:v>27212573</c:v>
                </c:pt>
                <c:pt idx="23">
                  <c:v>26748077</c:v>
                </c:pt>
                <c:pt idx="24">
                  <c:v>18227958</c:v>
                </c:pt>
                <c:pt idx="25">
                  <c:v>18168846</c:v>
                </c:pt>
                <c:pt idx="26">
                  <c:v>7780000</c:v>
                </c:pt>
                <c:pt idx="27">
                  <c:v>7531365</c:v>
                </c:pt>
                <c:pt idx="28">
                  <c:v>7930800</c:v>
                </c:pt>
                <c:pt idx="29">
                  <c:v>7730025</c:v>
                </c:pt>
                <c:pt idx="30">
                  <c:v>7780000</c:v>
                </c:pt>
                <c:pt idx="31">
                  <c:v>6995920</c:v>
                </c:pt>
                <c:pt idx="32">
                  <c:v>7780000</c:v>
                </c:pt>
                <c:pt idx="33">
                  <c:v>7300744</c:v>
                </c:pt>
                <c:pt idx="34">
                  <c:v>7780000</c:v>
                </c:pt>
                <c:pt idx="35">
                  <c:v>7310719</c:v>
                </c:pt>
                <c:pt idx="36">
                  <c:v>7300000</c:v>
                </c:pt>
                <c:pt idx="37">
                  <c:v>7270296</c:v>
                </c:pt>
                <c:pt idx="38">
                  <c:v>7300000</c:v>
                </c:pt>
                <c:pt idx="39">
                  <c:v>7300000</c:v>
                </c:pt>
              </c:numCache>
            </c:numRef>
          </c:val>
        </c:ser>
        <c:ser>
          <c:idx val="44"/>
          <c:order val="44"/>
          <c:spPr>
            <a:solidFill>
              <a:schemeClr val="accent3">
                <a:lumMod val="70000"/>
              </a:schemeClr>
            </a:solidFill>
            <a:ln>
              <a:noFill/>
            </a:ln>
            <a:effectLst/>
          </c:spPr>
          <c:invertIfNegative val="0"/>
          <c:cat>
            <c:strRef>
              <c:f>'[1]Asignación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'[1]Asignación y Ejecución'!$A$46:$AN$46</c:f>
              <c:numCache>
                <c:formatCode>General</c:formatCode>
                <c:ptCount val="40"/>
                <c:pt idx="0">
                  <c:v>18</c:v>
                </c:pt>
                <c:pt idx="1">
                  <c:v>3</c:v>
                </c:pt>
                <c:pt idx="2">
                  <c:v>146118967</c:v>
                </c:pt>
                <c:pt idx="3">
                  <c:v>120747730</c:v>
                </c:pt>
                <c:pt idx="4">
                  <c:v>147385388</c:v>
                </c:pt>
                <c:pt idx="5">
                  <c:v>111301702</c:v>
                </c:pt>
                <c:pt idx="6">
                  <c:v>151457336</c:v>
                </c:pt>
                <c:pt idx="7">
                  <c:v>117227787</c:v>
                </c:pt>
                <c:pt idx="8">
                  <c:v>151983519</c:v>
                </c:pt>
                <c:pt idx="9">
                  <c:v>113062276</c:v>
                </c:pt>
                <c:pt idx="10">
                  <c:v>154091316</c:v>
                </c:pt>
                <c:pt idx="11">
                  <c:v>119406082</c:v>
                </c:pt>
                <c:pt idx="12">
                  <c:v>161729885</c:v>
                </c:pt>
                <c:pt idx="13">
                  <c:v>127227462</c:v>
                </c:pt>
                <c:pt idx="14">
                  <c:v>173898739</c:v>
                </c:pt>
                <c:pt idx="15">
                  <c:v>143317067</c:v>
                </c:pt>
                <c:pt idx="16">
                  <c:v>188096950</c:v>
                </c:pt>
                <c:pt idx="17">
                  <c:v>161983437</c:v>
                </c:pt>
                <c:pt idx="18">
                  <c:v>209712245</c:v>
                </c:pt>
                <c:pt idx="19">
                  <c:v>186580214</c:v>
                </c:pt>
                <c:pt idx="20">
                  <c:v>239564428</c:v>
                </c:pt>
                <c:pt idx="21">
                  <c:v>217446458</c:v>
                </c:pt>
                <c:pt idx="22">
                  <c:v>254688361</c:v>
                </c:pt>
                <c:pt idx="23">
                  <c:v>228502643</c:v>
                </c:pt>
                <c:pt idx="24">
                  <c:v>284185255</c:v>
                </c:pt>
                <c:pt idx="25">
                  <c:v>257708771</c:v>
                </c:pt>
                <c:pt idx="26">
                  <c:v>333827103</c:v>
                </c:pt>
                <c:pt idx="27">
                  <c:v>304174562</c:v>
                </c:pt>
                <c:pt idx="28">
                  <c:v>352914020</c:v>
                </c:pt>
                <c:pt idx="29">
                  <c:v>316445742</c:v>
                </c:pt>
                <c:pt idx="30">
                  <c:v>420866159</c:v>
                </c:pt>
                <c:pt idx="31">
                  <c:v>341589327</c:v>
                </c:pt>
                <c:pt idx="32">
                  <c:v>619733892</c:v>
                </c:pt>
                <c:pt idx="33">
                  <c:v>379795376</c:v>
                </c:pt>
                <c:pt idx="34">
                  <c:v>672169109</c:v>
                </c:pt>
                <c:pt idx="35">
                  <c:v>397349523</c:v>
                </c:pt>
                <c:pt idx="36">
                  <c:v>738546200</c:v>
                </c:pt>
                <c:pt idx="37">
                  <c:v>412667672</c:v>
                </c:pt>
                <c:pt idx="38">
                  <c:v>570597352</c:v>
                </c:pt>
                <c:pt idx="39">
                  <c:v>585706679</c:v>
                </c:pt>
              </c:numCache>
            </c:numRef>
          </c:val>
        </c:ser>
        <c:ser>
          <c:idx val="45"/>
          <c:order val="45"/>
          <c:spPr>
            <a:solidFill>
              <a:schemeClr val="accent4">
                <a:lumMod val="70000"/>
              </a:schemeClr>
            </a:solidFill>
            <a:ln>
              <a:noFill/>
            </a:ln>
            <a:effectLst/>
          </c:spPr>
          <c:invertIfNegative val="0"/>
          <c:cat>
            <c:strRef>
              <c:f>'[1]Asignación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'[1]Asignación y Ejecución'!$A$47:$AN$47</c:f>
              <c:numCache>
                <c:formatCode>General</c:formatCode>
                <c:ptCount val="40"/>
                <c:pt idx="0">
                  <c:v>19</c:v>
                </c:pt>
                <c:pt idx="1">
                  <c:v>1</c:v>
                </c:pt>
                <c:pt idx="2">
                  <c:v>17932056</c:v>
                </c:pt>
                <c:pt idx="3">
                  <c:v>14744774</c:v>
                </c:pt>
                <c:pt idx="4">
                  <c:v>24803760</c:v>
                </c:pt>
                <c:pt idx="5">
                  <c:v>23092043</c:v>
                </c:pt>
                <c:pt idx="6">
                  <c:v>29576709</c:v>
                </c:pt>
                <c:pt idx="7">
                  <c:v>29038873</c:v>
                </c:pt>
                <c:pt idx="8">
                  <c:v>28782212</c:v>
                </c:pt>
                <c:pt idx="9">
                  <c:v>27978217</c:v>
                </c:pt>
                <c:pt idx="10">
                  <c:v>29943701</c:v>
                </c:pt>
                <c:pt idx="11">
                  <c:v>27935816</c:v>
                </c:pt>
                <c:pt idx="12">
                  <c:v>30640005</c:v>
                </c:pt>
                <c:pt idx="13">
                  <c:v>26150352</c:v>
                </c:pt>
                <c:pt idx="14">
                  <c:v>31941924</c:v>
                </c:pt>
                <c:pt idx="15">
                  <c:v>27970370</c:v>
                </c:pt>
                <c:pt idx="16">
                  <c:v>29565232</c:v>
                </c:pt>
                <c:pt idx="17">
                  <c:v>28794855</c:v>
                </c:pt>
                <c:pt idx="18">
                  <c:v>30925429</c:v>
                </c:pt>
                <c:pt idx="19">
                  <c:v>30054974</c:v>
                </c:pt>
                <c:pt idx="20">
                  <c:v>32895690</c:v>
                </c:pt>
                <c:pt idx="21">
                  <c:v>31465206</c:v>
                </c:pt>
                <c:pt idx="22">
                  <c:v>34794593</c:v>
                </c:pt>
                <c:pt idx="23">
                  <c:v>34019273</c:v>
                </c:pt>
                <c:pt idx="24">
                  <c:v>39504101</c:v>
                </c:pt>
                <c:pt idx="25">
                  <c:v>38363574</c:v>
                </c:pt>
                <c:pt idx="26">
                  <c:v>48482617</c:v>
                </c:pt>
                <c:pt idx="27">
                  <c:v>41500352</c:v>
                </c:pt>
                <c:pt idx="28">
                  <c:v>49100721</c:v>
                </c:pt>
                <c:pt idx="29">
                  <c:v>43934932</c:v>
                </c:pt>
                <c:pt idx="30">
                  <c:v>49572916</c:v>
                </c:pt>
                <c:pt idx="31">
                  <c:v>47903993</c:v>
                </c:pt>
                <c:pt idx="32">
                  <c:v>57204012</c:v>
                </c:pt>
                <c:pt idx="33">
                  <c:v>56643521</c:v>
                </c:pt>
                <c:pt idx="34">
                  <c:v>69500512</c:v>
                </c:pt>
                <c:pt idx="35">
                  <c:v>67691454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</c:numCache>
            </c:numRef>
          </c:val>
        </c:ser>
        <c:ser>
          <c:idx val="46"/>
          <c:order val="46"/>
          <c:spPr>
            <a:solidFill>
              <a:schemeClr val="accent5">
                <a:lumMod val="70000"/>
              </a:schemeClr>
            </a:solidFill>
            <a:ln>
              <a:noFill/>
            </a:ln>
            <a:effectLst/>
          </c:spPr>
          <c:invertIfNegative val="0"/>
          <c:cat>
            <c:strRef>
              <c:f>'[1]Asignación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'[1]Asignación y Ejecución'!$A$48:$AN$48</c:f>
              <c:numCache>
                <c:formatCode>General</c:formatCode>
                <c:ptCount val="40"/>
                <c:pt idx="0">
                  <c:v>19</c:v>
                </c:pt>
                <c:pt idx="1">
                  <c:v>2</c:v>
                </c:pt>
                <c:pt idx="2">
                  <c:v>370133</c:v>
                </c:pt>
                <c:pt idx="3">
                  <c:v>368861</c:v>
                </c:pt>
                <c:pt idx="4">
                  <c:v>377877</c:v>
                </c:pt>
                <c:pt idx="5">
                  <c:v>377877</c:v>
                </c:pt>
                <c:pt idx="6">
                  <c:v>391400</c:v>
                </c:pt>
                <c:pt idx="7">
                  <c:v>391385</c:v>
                </c:pt>
                <c:pt idx="8">
                  <c:v>2879442</c:v>
                </c:pt>
                <c:pt idx="9">
                  <c:v>412000</c:v>
                </c:pt>
                <c:pt idx="10">
                  <c:v>2106144</c:v>
                </c:pt>
                <c:pt idx="11">
                  <c:v>291765</c:v>
                </c:pt>
                <c:pt idx="12">
                  <c:v>2106144</c:v>
                </c:pt>
                <c:pt idx="13">
                  <c:v>274268</c:v>
                </c:pt>
                <c:pt idx="14">
                  <c:v>2106144</c:v>
                </c:pt>
                <c:pt idx="15">
                  <c:v>296134</c:v>
                </c:pt>
                <c:pt idx="16">
                  <c:v>1043000</c:v>
                </c:pt>
                <c:pt idx="17">
                  <c:v>1039905</c:v>
                </c:pt>
                <c:pt idx="18">
                  <c:v>972429</c:v>
                </c:pt>
                <c:pt idx="19">
                  <c:v>972427</c:v>
                </c:pt>
                <c:pt idx="20">
                  <c:v>1668631</c:v>
                </c:pt>
                <c:pt idx="21">
                  <c:v>1667322</c:v>
                </c:pt>
                <c:pt idx="22">
                  <c:v>1646095</c:v>
                </c:pt>
                <c:pt idx="23">
                  <c:v>1599709</c:v>
                </c:pt>
                <c:pt idx="24">
                  <c:v>2546095</c:v>
                </c:pt>
                <c:pt idx="25">
                  <c:v>1586224</c:v>
                </c:pt>
                <c:pt idx="26">
                  <c:v>970000</c:v>
                </c:pt>
                <c:pt idx="27">
                  <c:v>942015</c:v>
                </c:pt>
                <c:pt idx="28">
                  <c:v>970000</c:v>
                </c:pt>
                <c:pt idx="29">
                  <c:v>969608</c:v>
                </c:pt>
                <c:pt idx="30">
                  <c:v>7403084</c:v>
                </c:pt>
                <c:pt idx="31">
                  <c:v>7340924</c:v>
                </c:pt>
                <c:pt idx="32">
                  <c:v>13944084</c:v>
                </c:pt>
                <c:pt idx="33">
                  <c:v>13944082</c:v>
                </c:pt>
                <c:pt idx="34">
                  <c:v>7970000</c:v>
                </c:pt>
                <c:pt idx="35">
                  <c:v>7968009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</c:numCache>
            </c:numRef>
          </c:val>
        </c:ser>
        <c:ser>
          <c:idx val="47"/>
          <c:order val="47"/>
          <c:spPr>
            <a:solidFill>
              <a:schemeClr val="accent6">
                <a:lumMod val="70000"/>
              </a:schemeClr>
            </a:solidFill>
            <a:ln>
              <a:noFill/>
            </a:ln>
            <a:effectLst/>
          </c:spPr>
          <c:invertIfNegative val="0"/>
          <c:cat>
            <c:strRef>
              <c:f>'[1]Asignación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'[1]Asignación y Ejecución'!$A$49:$AN$49</c:f>
              <c:numCache>
                <c:formatCode>General</c:formatCode>
                <c:ptCount val="40"/>
                <c:pt idx="0">
                  <c:v>19</c:v>
                </c:pt>
                <c:pt idx="1">
                  <c:v>3</c:v>
                </c:pt>
                <c:pt idx="2">
                  <c:v>107797533</c:v>
                </c:pt>
                <c:pt idx="3">
                  <c:v>96125488</c:v>
                </c:pt>
                <c:pt idx="4">
                  <c:v>112044307</c:v>
                </c:pt>
                <c:pt idx="5">
                  <c:v>102212688</c:v>
                </c:pt>
                <c:pt idx="6">
                  <c:v>120638500</c:v>
                </c:pt>
                <c:pt idx="7">
                  <c:v>110672703</c:v>
                </c:pt>
                <c:pt idx="8">
                  <c:v>125553305</c:v>
                </c:pt>
                <c:pt idx="9">
                  <c:v>114444661</c:v>
                </c:pt>
                <c:pt idx="10">
                  <c:v>134819478</c:v>
                </c:pt>
                <c:pt idx="11">
                  <c:v>120628965</c:v>
                </c:pt>
                <c:pt idx="12">
                  <c:v>146522286</c:v>
                </c:pt>
                <c:pt idx="13">
                  <c:v>129994310</c:v>
                </c:pt>
                <c:pt idx="14">
                  <c:v>158428620</c:v>
                </c:pt>
                <c:pt idx="15">
                  <c:v>144574638</c:v>
                </c:pt>
                <c:pt idx="16">
                  <c:v>175901946</c:v>
                </c:pt>
                <c:pt idx="17">
                  <c:v>159157258</c:v>
                </c:pt>
                <c:pt idx="18">
                  <c:v>208269074</c:v>
                </c:pt>
                <c:pt idx="19">
                  <c:v>182839010</c:v>
                </c:pt>
                <c:pt idx="20">
                  <c:v>245562511</c:v>
                </c:pt>
                <c:pt idx="21">
                  <c:v>219844352</c:v>
                </c:pt>
                <c:pt idx="22">
                  <c:v>304459275</c:v>
                </c:pt>
                <c:pt idx="23">
                  <c:v>272599321</c:v>
                </c:pt>
                <c:pt idx="24">
                  <c:v>329493724</c:v>
                </c:pt>
                <c:pt idx="25">
                  <c:v>307995095</c:v>
                </c:pt>
                <c:pt idx="26">
                  <c:v>357433127</c:v>
                </c:pt>
                <c:pt idx="27">
                  <c:v>335563992</c:v>
                </c:pt>
                <c:pt idx="28">
                  <c:v>393877477</c:v>
                </c:pt>
                <c:pt idx="29">
                  <c:v>362986983</c:v>
                </c:pt>
                <c:pt idx="30">
                  <c:v>552616968</c:v>
                </c:pt>
                <c:pt idx="31">
                  <c:v>416180184</c:v>
                </c:pt>
                <c:pt idx="32">
                  <c:v>667876522</c:v>
                </c:pt>
                <c:pt idx="33">
                  <c:v>523614839</c:v>
                </c:pt>
                <c:pt idx="34">
                  <c:v>745008249</c:v>
                </c:pt>
                <c:pt idx="35">
                  <c:v>586545213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</c:numCache>
            </c:numRef>
          </c:val>
        </c:ser>
        <c:ser>
          <c:idx val="48"/>
          <c:order val="48"/>
          <c:spPr>
            <a:solidFill>
              <a:schemeClr val="accent1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'[1]Asignación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'[1]Asignación y Ejecución'!$A$50:$AN$50</c:f>
              <c:numCache>
                <c:formatCode>General</c:formatCode>
                <c:ptCount val="40"/>
                <c:pt idx="0">
                  <c:v>20</c:v>
                </c:pt>
                <c:pt idx="1">
                  <c:v>1</c:v>
                </c:pt>
                <c:pt idx="2">
                  <c:v>618760</c:v>
                </c:pt>
                <c:pt idx="3">
                  <c:v>464607</c:v>
                </c:pt>
                <c:pt idx="4">
                  <c:v>199283</c:v>
                </c:pt>
                <c:pt idx="5">
                  <c:v>142378</c:v>
                </c:pt>
                <c:pt idx="6">
                  <c:v>313634</c:v>
                </c:pt>
                <c:pt idx="7">
                  <c:v>228215</c:v>
                </c:pt>
                <c:pt idx="8">
                  <c:v>361743</c:v>
                </c:pt>
                <c:pt idx="9">
                  <c:v>257949</c:v>
                </c:pt>
                <c:pt idx="10">
                  <c:v>428458</c:v>
                </c:pt>
                <c:pt idx="11">
                  <c:v>282014</c:v>
                </c:pt>
                <c:pt idx="12">
                  <c:v>354842</c:v>
                </c:pt>
                <c:pt idx="13">
                  <c:v>269463</c:v>
                </c:pt>
                <c:pt idx="14">
                  <c:v>364586</c:v>
                </c:pt>
                <c:pt idx="15">
                  <c:v>262739</c:v>
                </c:pt>
                <c:pt idx="16">
                  <c:v>397674</c:v>
                </c:pt>
                <c:pt idx="17">
                  <c:v>374968</c:v>
                </c:pt>
                <c:pt idx="18">
                  <c:v>420097</c:v>
                </c:pt>
                <c:pt idx="19">
                  <c:v>342356</c:v>
                </c:pt>
                <c:pt idx="20">
                  <c:v>441131</c:v>
                </c:pt>
                <c:pt idx="21">
                  <c:v>410810</c:v>
                </c:pt>
                <c:pt idx="22">
                  <c:v>1693572</c:v>
                </c:pt>
                <c:pt idx="23">
                  <c:v>1410092</c:v>
                </c:pt>
                <c:pt idx="24">
                  <c:v>698033</c:v>
                </c:pt>
                <c:pt idx="25">
                  <c:v>662805</c:v>
                </c:pt>
                <c:pt idx="26">
                  <c:v>473817</c:v>
                </c:pt>
                <c:pt idx="27">
                  <c:v>395216</c:v>
                </c:pt>
                <c:pt idx="28">
                  <c:v>471999</c:v>
                </c:pt>
                <c:pt idx="29">
                  <c:v>413180</c:v>
                </c:pt>
                <c:pt idx="30">
                  <c:v>422637</c:v>
                </c:pt>
                <c:pt idx="31">
                  <c:v>397383</c:v>
                </c:pt>
                <c:pt idx="32">
                  <c:v>1408654</c:v>
                </c:pt>
                <c:pt idx="33">
                  <c:v>835622</c:v>
                </c:pt>
                <c:pt idx="34">
                  <c:v>1363492</c:v>
                </c:pt>
                <c:pt idx="35">
                  <c:v>894723</c:v>
                </c:pt>
                <c:pt idx="36">
                  <c:v>890765</c:v>
                </c:pt>
                <c:pt idx="37">
                  <c:v>857093</c:v>
                </c:pt>
                <c:pt idx="38">
                  <c:v>956006</c:v>
                </c:pt>
                <c:pt idx="39">
                  <c:v>843996</c:v>
                </c:pt>
              </c:numCache>
            </c:numRef>
          </c:val>
        </c:ser>
        <c:ser>
          <c:idx val="49"/>
          <c:order val="49"/>
          <c:spPr>
            <a:solidFill>
              <a:schemeClr val="accent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'[1]Asignación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'[1]Asignación y Ejecución'!$A$51:$AN$51</c:f>
              <c:numCache>
                <c:formatCode>General</c:formatCode>
                <c:ptCount val="40"/>
                <c:pt idx="0">
                  <c:v>20</c:v>
                </c:pt>
                <c:pt idx="1">
                  <c:v>2</c:v>
                </c:pt>
                <c:pt idx="2">
                  <c:v>15000</c:v>
                </c:pt>
                <c:pt idx="3">
                  <c:v>13685</c:v>
                </c:pt>
                <c:pt idx="4">
                  <c:v>16272</c:v>
                </c:pt>
                <c:pt idx="5">
                  <c:v>14937</c:v>
                </c:pt>
                <c:pt idx="6">
                  <c:v>68495</c:v>
                </c:pt>
                <c:pt idx="7">
                  <c:v>65803</c:v>
                </c:pt>
                <c:pt idx="8">
                  <c:v>72000</c:v>
                </c:pt>
                <c:pt idx="9">
                  <c:v>47771</c:v>
                </c:pt>
                <c:pt idx="10">
                  <c:v>51912</c:v>
                </c:pt>
                <c:pt idx="11">
                  <c:v>16800</c:v>
                </c:pt>
                <c:pt idx="12">
                  <c:v>51912</c:v>
                </c:pt>
                <c:pt idx="13">
                  <c:v>43000</c:v>
                </c:pt>
                <c:pt idx="14">
                  <c:v>51912</c:v>
                </c:pt>
                <c:pt idx="15">
                  <c:v>47553</c:v>
                </c:pt>
                <c:pt idx="16">
                  <c:v>38676</c:v>
                </c:pt>
                <c:pt idx="17">
                  <c:v>37129</c:v>
                </c:pt>
                <c:pt idx="18">
                  <c:v>40223</c:v>
                </c:pt>
                <c:pt idx="19">
                  <c:v>36146</c:v>
                </c:pt>
                <c:pt idx="20">
                  <c:v>39113</c:v>
                </c:pt>
                <c:pt idx="21">
                  <c:v>29806</c:v>
                </c:pt>
                <c:pt idx="22">
                  <c:v>250677</c:v>
                </c:pt>
                <c:pt idx="23">
                  <c:v>229546</c:v>
                </c:pt>
                <c:pt idx="24">
                  <c:v>40677</c:v>
                </c:pt>
                <c:pt idx="25">
                  <c:v>26136</c:v>
                </c:pt>
                <c:pt idx="26">
                  <c:v>50000</c:v>
                </c:pt>
                <c:pt idx="27">
                  <c:v>41124</c:v>
                </c:pt>
                <c:pt idx="28">
                  <c:v>50000</c:v>
                </c:pt>
                <c:pt idx="29">
                  <c:v>14984</c:v>
                </c:pt>
                <c:pt idx="30">
                  <c:v>50000</c:v>
                </c:pt>
                <c:pt idx="31">
                  <c:v>30500</c:v>
                </c:pt>
                <c:pt idx="32">
                  <c:v>50000</c:v>
                </c:pt>
                <c:pt idx="33">
                  <c:v>0</c:v>
                </c:pt>
                <c:pt idx="34">
                  <c:v>50000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</c:numCache>
            </c:numRef>
          </c:val>
        </c:ser>
        <c:ser>
          <c:idx val="50"/>
          <c:order val="50"/>
          <c:spPr>
            <a:solidFill>
              <a:schemeClr val="accent3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'[1]Asignación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'[1]Asignación y Ejecución'!$A$52:$AN$52</c:f>
              <c:numCache>
                <c:formatCode>General</c:formatCode>
                <c:ptCount val="40"/>
                <c:pt idx="0">
                  <c:v>20</c:v>
                </c:pt>
                <c:pt idx="1">
                  <c:v>3</c:v>
                </c:pt>
                <c:pt idx="2">
                  <c:v>9182925</c:v>
                </c:pt>
                <c:pt idx="3">
                  <c:v>7417096</c:v>
                </c:pt>
                <c:pt idx="4">
                  <c:v>9282662</c:v>
                </c:pt>
                <c:pt idx="5">
                  <c:v>7880583</c:v>
                </c:pt>
                <c:pt idx="6">
                  <c:v>9434298</c:v>
                </c:pt>
                <c:pt idx="7">
                  <c:v>8169755</c:v>
                </c:pt>
                <c:pt idx="8">
                  <c:v>9376349</c:v>
                </c:pt>
                <c:pt idx="9">
                  <c:v>8010676</c:v>
                </c:pt>
                <c:pt idx="10">
                  <c:v>9911040</c:v>
                </c:pt>
                <c:pt idx="11">
                  <c:v>8476301</c:v>
                </c:pt>
                <c:pt idx="12">
                  <c:v>10963196</c:v>
                </c:pt>
                <c:pt idx="13">
                  <c:v>9442123</c:v>
                </c:pt>
                <c:pt idx="14">
                  <c:v>11733985</c:v>
                </c:pt>
                <c:pt idx="15">
                  <c:v>10193880</c:v>
                </c:pt>
                <c:pt idx="16">
                  <c:v>12836567</c:v>
                </c:pt>
                <c:pt idx="17">
                  <c:v>11323828</c:v>
                </c:pt>
                <c:pt idx="18">
                  <c:v>14913703</c:v>
                </c:pt>
                <c:pt idx="19">
                  <c:v>13056261</c:v>
                </c:pt>
                <c:pt idx="20">
                  <c:v>15581233</c:v>
                </c:pt>
                <c:pt idx="21">
                  <c:v>14727585</c:v>
                </c:pt>
                <c:pt idx="22">
                  <c:v>18512067</c:v>
                </c:pt>
                <c:pt idx="23">
                  <c:v>15808073</c:v>
                </c:pt>
                <c:pt idx="24">
                  <c:v>21730315</c:v>
                </c:pt>
                <c:pt idx="25">
                  <c:v>16950086</c:v>
                </c:pt>
                <c:pt idx="26">
                  <c:v>20596795</c:v>
                </c:pt>
                <c:pt idx="27">
                  <c:v>16877222</c:v>
                </c:pt>
                <c:pt idx="28">
                  <c:v>21573199</c:v>
                </c:pt>
                <c:pt idx="29">
                  <c:v>17250543</c:v>
                </c:pt>
                <c:pt idx="30">
                  <c:v>26044920</c:v>
                </c:pt>
                <c:pt idx="31">
                  <c:v>17149557</c:v>
                </c:pt>
                <c:pt idx="32">
                  <c:v>28149120</c:v>
                </c:pt>
                <c:pt idx="33">
                  <c:v>18422670</c:v>
                </c:pt>
                <c:pt idx="34">
                  <c:v>31431567</c:v>
                </c:pt>
                <c:pt idx="35">
                  <c:v>20546794</c:v>
                </c:pt>
                <c:pt idx="36">
                  <c:v>35376883</c:v>
                </c:pt>
                <c:pt idx="37">
                  <c:v>22586852</c:v>
                </c:pt>
                <c:pt idx="38">
                  <c:v>28619041</c:v>
                </c:pt>
                <c:pt idx="39">
                  <c:v>29828058</c:v>
                </c:pt>
              </c:numCache>
            </c:numRef>
          </c:val>
        </c:ser>
        <c:ser>
          <c:idx val="51"/>
          <c:order val="51"/>
          <c:spPr>
            <a:solidFill>
              <a:schemeClr val="accent4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'[1]Asignación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'[1]Asignación y Ejecución'!$A$53:$AN$53</c:f>
              <c:numCache>
                <c:formatCode>General</c:formatCode>
                <c:ptCount val="40"/>
                <c:pt idx="0">
                  <c:v>21</c:v>
                </c:pt>
                <c:pt idx="1">
                  <c:v>1</c:v>
                </c:pt>
                <c:pt idx="2">
                  <c:v>12376964</c:v>
                </c:pt>
                <c:pt idx="3">
                  <c:v>9003569</c:v>
                </c:pt>
                <c:pt idx="4">
                  <c:v>7021981</c:v>
                </c:pt>
                <c:pt idx="5">
                  <c:v>4605868</c:v>
                </c:pt>
                <c:pt idx="6">
                  <c:v>8444168</c:v>
                </c:pt>
                <c:pt idx="7">
                  <c:v>5726640</c:v>
                </c:pt>
                <c:pt idx="8">
                  <c:v>7685975</c:v>
                </c:pt>
                <c:pt idx="9">
                  <c:v>5132662</c:v>
                </c:pt>
                <c:pt idx="10">
                  <c:v>8817683</c:v>
                </c:pt>
                <c:pt idx="11">
                  <c:v>6976724</c:v>
                </c:pt>
                <c:pt idx="12">
                  <c:v>9440023</c:v>
                </c:pt>
                <c:pt idx="13">
                  <c:v>6519670</c:v>
                </c:pt>
                <c:pt idx="14">
                  <c:v>10528240</c:v>
                </c:pt>
                <c:pt idx="15">
                  <c:v>6481814</c:v>
                </c:pt>
                <c:pt idx="16">
                  <c:v>9636170</c:v>
                </c:pt>
                <c:pt idx="17">
                  <c:v>7109338</c:v>
                </c:pt>
                <c:pt idx="18">
                  <c:v>12167712</c:v>
                </c:pt>
                <c:pt idx="19">
                  <c:v>10540464</c:v>
                </c:pt>
                <c:pt idx="20">
                  <c:v>15630174</c:v>
                </c:pt>
                <c:pt idx="21">
                  <c:v>13047218</c:v>
                </c:pt>
                <c:pt idx="22">
                  <c:v>17574923</c:v>
                </c:pt>
                <c:pt idx="23">
                  <c:v>14596595</c:v>
                </c:pt>
                <c:pt idx="24">
                  <c:v>18637976</c:v>
                </c:pt>
                <c:pt idx="25">
                  <c:v>16657902</c:v>
                </c:pt>
                <c:pt idx="26">
                  <c:v>18987014</c:v>
                </c:pt>
                <c:pt idx="27">
                  <c:v>16700510</c:v>
                </c:pt>
                <c:pt idx="28">
                  <c:v>14782037</c:v>
                </c:pt>
                <c:pt idx="29">
                  <c:v>12517273</c:v>
                </c:pt>
                <c:pt idx="30">
                  <c:v>15937116</c:v>
                </c:pt>
                <c:pt idx="31">
                  <c:v>12637389</c:v>
                </c:pt>
                <c:pt idx="32">
                  <c:v>20023411</c:v>
                </c:pt>
                <c:pt idx="33">
                  <c:v>15493711</c:v>
                </c:pt>
                <c:pt idx="34">
                  <c:v>21810831</c:v>
                </c:pt>
                <c:pt idx="35">
                  <c:v>17491926</c:v>
                </c:pt>
                <c:pt idx="36">
                  <c:v>19145851</c:v>
                </c:pt>
                <c:pt idx="37">
                  <c:v>18802142</c:v>
                </c:pt>
                <c:pt idx="38">
                  <c:v>19548269</c:v>
                </c:pt>
                <c:pt idx="39">
                  <c:v>16325973</c:v>
                </c:pt>
              </c:numCache>
            </c:numRef>
          </c:val>
        </c:ser>
        <c:ser>
          <c:idx val="52"/>
          <c:order val="52"/>
          <c:spPr>
            <a:solidFill>
              <a:schemeClr val="accent5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'[1]Asignación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'[1]Asignación y Ejecución'!$A$54:$AN$54</c:f>
              <c:numCache>
                <c:formatCode>General</c:formatCode>
                <c:ptCount val="40"/>
                <c:pt idx="0">
                  <c:v>21</c:v>
                </c:pt>
                <c:pt idx="1">
                  <c:v>2</c:v>
                </c:pt>
                <c:pt idx="2">
                  <c:v>484244</c:v>
                </c:pt>
                <c:pt idx="3">
                  <c:v>443445</c:v>
                </c:pt>
                <c:pt idx="4">
                  <c:v>506244</c:v>
                </c:pt>
                <c:pt idx="5">
                  <c:v>484353</c:v>
                </c:pt>
                <c:pt idx="6">
                  <c:v>606670</c:v>
                </c:pt>
                <c:pt idx="7">
                  <c:v>596205</c:v>
                </c:pt>
                <c:pt idx="8">
                  <c:v>600000</c:v>
                </c:pt>
                <c:pt idx="9">
                  <c:v>584687</c:v>
                </c:pt>
                <c:pt idx="10">
                  <c:v>459792</c:v>
                </c:pt>
                <c:pt idx="11">
                  <c:v>432676</c:v>
                </c:pt>
                <c:pt idx="12">
                  <c:v>459792</c:v>
                </c:pt>
                <c:pt idx="13">
                  <c:v>362872</c:v>
                </c:pt>
                <c:pt idx="14">
                  <c:v>459792</c:v>
                </c:pt>
                <c:pt idx="15">
                  <c:v>450118</c:v>
                </c:pt>
                <c:pt idx="16">
                  <c:v>869314</c:v>
                </c:pt>
                <c:pt idx="17">
                  <c:v>869046</c:v>
                </c:pt>
                <c:pt idx="18">
                  <c:v>1096911</c:v>
                </c:pt>
                <c:pt idx="19">
                  <c:v>868902</c:v>
                </c:pt>
                <c:pt idx="20">
                  <c:v>3107574</c:v>
                </c:pt>
                <c:pt idx="21">
                  <c:v>2924188</c:v>
                </c:pt>
                <c:pt idx="22">
                  <c:v>2029011</c:v>
                </c:pt>
                <c:pt idx="23">
                  <c:v>2022376</c:v>
                </c:pt>
                <c:pt idx="24">
                  <c:v>1629011</c:v>
                </c:pt>
                <c:pt idx="25">
                  <c:v>1616350</c:v>
                </c:pt>
                <c:pt idx="26">
                  <c:v>1850000</c:v>
                </c:pt>
                <c:pt idx="27">
                  <c:v>1842547</c:v>
                </c:pt>
                <c:pt idx="28">
                  <c:v>6800000</c:v>
                </c:pt>
                <c:pt idx="29">
                  <c:v>6797972</c:v>
                </c:pt>
                <c:pt idx="30">
                  <c:v>4800000</c:v>
                </c:pt>
                <c:pt idx="31">
                  <c:v>4619560</c:v>
                </c:pt>
                <c:pt idx="32">
                  <c:v>2300000</c:v>
                </c:pt>
                <c:pt idx="33">
                  <c:v>2242808</c:v>
                </c:pt>
                <c:pt idx="34">
                  <c:v>2300000</c:v>
                </c:pt>
                <c:pt idx="35">
                  <c:v>2285623</c:v>
                </c:pt>
                <c:pt idx="36">
                  <c:v>4742808</c:v>
                </c:pt>
                <c:pt idx="37">
                  <c:v>4605870</c:v>
                </c:pt>
                <c:pt idx="38">
                  <c:v>4742808</c:v>
                </c:pt>
                <c:pt idx="39">
                  <c:v>4742808</c:v>
                </c:pt>
              </c:numCache>
            </c:numRef>
          </c:val>
        </c:ser>
        <c:ser>
          <c:idx val="53"/>
          <c:order val="53"/>
          <c:spPr>
            <a:solidFill>
              <a:schemeClr val="accent6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'[1]Asignación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'[1]Asignación y Ejecución'!$A$55:$AN$55</c:f>
              <c:numCache>
                <c:formatCode>General</c:formatCode>
                <c:ptCount val="40"/>
                <c:pt idx="0">
                  <c:v>21</c:v>
                </c:pt>
                <c:pt idx="1">
                  <c:v>3</c:v>
                </c:pt>
                <c:pt idx="2">
                  <c:v>32222684</c:v>
                </c:pt>
                <c:pt idx="3">
                  <c:v>28533826</c:v>
                </c:pt>
                <c:pt idx="4">
                  <c:v>40083497</c:v>
                </c:pt>
                <c:pt idx="5">
                  <c:v>37808596</c:v>
                </c:pt>
                <c:pt idx="6">
                  <c:v>44325948</c:v>
                </c:pt>
                <c:pt idx="7">
                  <c:v>40561898</c:v>
                </c:pt>
                <c:pt idx="8">
                  <c:v>45787999</c:v>
                </c:pt>
                <c:pt idx="9">
                  <c:v>40463453</c:v>
                </c:pt>
                <c:pt idx="10">
                  <c:v>47151982</c:v>
                </c:pt>
                <c:pt idx="11">
                  <c:v>40402034</c:v>
                </c:pt>
                <c:pt idx="12">
                  <c:v>50891131</c:v>
                </c:pt>
                <c:pt idx="13">
                  <c:v>43692599</c:v>
                </c:pt>
                <c:pt idx="14">
                  <c:v>55550317</c:v>
                </c:pt>
                <c:pt idx="15">
                  <c:v>49229630</c:v>
                </c:pt>
                <c:pt idx="16">
                  <c:v>59149293</c:v>
                </c:pt>
                <c:pt idx="17">
                  <c:v>54907464</c:v>
                </c:pt>
                <c:pt idx="18">
                  <c:v>61749988</c:v>
                </c:pt>
                <c:pt idx="19">
                  <c:v>59264822</c:v>
                </c:pt>
                <c:pt idx="20">
                  <c:v>70707800</c:v>
                </c:pt>
                <c:pt idx="21">
                  <c:v>64567073</c:v>
                </c:pt>
                <c:pt idx="22">
                  <c:v>79509776</c:v>
                </c:pt>
                <c:pt idx="23">
                  <c:v>74685348</c:v>
                </c:pt>
                <c:pt idx="24">
                  <c:v>97788167</c:v>
                </c:pt>
                <c:pt idx="25">
                  <c:v>87416031</c:v>
                </c:pt>
                <c:pt idx="26">
                  <c:v>110446671</c:v>
                </c:pt>
                <c:pt idx="27">
                  <c:v>98570892</c:v>
                </c:pt>
                <c:pt idx="28">
                  <c:v>118839275</c:v>
                </c:pt>
                <c:pt idx="29">
                  <c:v>108780430</c:v>
                </c:pt>
                <c:pt idx="30">
                  <c:v>140548878</c:v>
                </c:pt>
                <c:pt idx="31">
                  <c:v>111399624</c:v>
                </c:pt>
                <c:pt idx="32">
                  <c:v>161746255</c:v>
                </c:pt>
                <c:pt idx="33">
                  <c:v>123638016</c:v>
                </c:pt>
                <c:pt idx="34">
                  <c:v>173672713</c:v>
                </c:pt>
                <c:pt idx="35">
                  <c:v>129015420</c:v>
                </c:pt>
                <c:pt idx="36">
                  <c:v>187817546</c:v>
                </c:pt>
                <c:pt idx="37">
                  <c:v>132219299</c:v>
                </c:pt>
                <c:pt idx="38">
                  <c:v>169189913</c:v>
                </c:pt>
                <c:pt idx="39">
                  <c:v>173489407</c:v>
                </c:pt>
              </c:numCache>
            </c:numRef>
          </c:val>
        </c:ser>
        <c:ser>
          <c:idx val="54"/>
          <c:order val="54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'[1]Asignación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'[1]Asignación y Ejecución'!$A$56:$AN$56</c:f>
              <c:numCache>
                <c:formatCode>General</c:formatCode>
                <c:ptCount val="40"/>
                <c:pt idx="0">
                  <c:v>22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665025</c:v>
                </c:pt>
                <c:pt idx="7">
                  <c:v>431758</c:v>
                </c:pt>
                <c:pt idx="8">
                  <c:v>1325503</c:v>
                </c:pt>
                <c:pt idx="9">
                  <c:v>1177268</c:v>
                </c:pt>
                <c:pt idx="10">
                  <c:v>4885577</c:v>
                </c:pt>
                <c:pt idx="11">
                  <c:v>2600002</c:v>
                </c:pt>
                <c:pt idx="12">
                  <c:v>3509743</c:v>
                </c:pt>
                <c:pt idx="13">
                  <c:v>2338030</c:v>
                </c:pt>
                <c:pt idx="14">
                  <c:v>3575060</c:v>
                </c:pt>
                <c:pt idx="15">
                  <c:v>2498820</c:v>
                </c:pt>
                <c:pt idx="16">
                  <c:v>2822475</c:v>
                </c:pt>
                <c:pt idx="17">
                  <c:v>2336749</c:v>
                </c:pt>
                <c:pt idx="18">
                  <c:v>5091544</c:v>
                </c:pt>
                <c:pt idx="19">
                  <c:v>3684321</c:v>
                </c:pt>
                <c:pt idx="20">
                  <c:v>3761831</c:v>
                </c:pt>
                <c:pt idx="21">
                  <c:v>1974435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5856013</c:v>
                </c:pt>
                <c:pt idx="27">
                  <c:v>4044348</c:v>
                </c:pt>
                <c:pt idx="28">
                  <c:v>4456699</c:v>
                </c:pt>
                <c:pt idx="29">
                  <c:v>3872321</c:v>
                </c:pt>
                <c:pt idx="30">
                  <c:v>3336682</c:v>
                </c:pt>
                <c:pt idx="31">
                  <c:v>2821565</c:v>
                </c:pt>
                <c:pt idx="32">
                  <c:v>4682058</c:v>
                </c:pt>
                <c:pt idx="33">
                  <c:v>4031671</c:v>
                </c:pt>
                <c:pt idx="34">
                  <c:v>5657432</c:v>
                </c:pt>
                <c:pt idx="35">
                  <c:v>4686986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</c:numCache>
            </c:numRef>
          </c:val>
        </c:ser>
        <c:ser>
          <c:idx val="55"/>
          <c:order val="55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'[1]Asignación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'[1]Asignación y Ejecución'!$A$57:$AN$57</c:f>
              <c:numCache>
                <c:formatCode>General</c:formatCode>
                <c:ptCount val="40"/>
                <c:pt idx="0">
                  <c:v>22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117421</c:v>
                </c:pt>
                <c:pt idx="7">
                  <c:v>0</c:v>
                </c:pt>
                <c:pt idx="8">
                  <c:v>91106</c:v>
                </c:pt>
                <c:pt idx="9">
                  <c:v>50760</c:v>
                </c:pt>
                <c:pt idx="10">
                  <c:v>88992</c:v>
                </c:pt>
                <c:pt idx="11">
                  <c:v>74438</c:v>
                </c:pt>
                <c:pt idx="12">
                  <c:v>88992</c:v>
                </c:pt>
                <c:pt idx="13">
                  <c:v>60661</c:v>
                </c:pt>
                <c:pt idx="14">
                  <c:v>88992</c:v>
                </c:pt>
                <c:pt idx="15">
                  <c:v>70834</c:v>
                </c:pt>
                <c:pt idx="16">
                  <c:v>192738</c:v>
                </c:pt>
                <c:pt idx="17">
                  <c:v>191263</c:v>
                </c:pt>
                <c:pt idx="18">
                  <c:v>116154</c:v>
                </c:pt>
                <c:pt idx="19">
                  <c:v>105638</c:v>
                </c:pt>
                <c:pt idx="20">
                  <c:v>124936</c:v>
                </c:pt>
                <c:pt idx="21">
                  <c:v>119527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100000</c:v>
                </c:pt>
                <c:pt idx="27">
                  <c:v>99666</c:v>
                </c:pt>
                <c:pt idx="28">
                  <c:v>100000</c:v>
                </c:pt>
                <c:pt idx="29">
                  <c:v>99842</c:v>
                </c:pt>
                <c:pt idx="30">
                  <c:v>124300</c:v>
                </c:pt>
                <c:pt idx="31">
                  <c:v>123818</c:v>
                </c:pt>
                <c:pt idx="32">
                  <c:v>470000</c:v>
                </c:pt>
                <c:pt idx="33">
                  <c:v>457794</c:v>
                </c:pt>
                <c:pt idx="34">
                  <c:v>480000</c:v>
                </c:pt>
                <c:pt idx="35">
                  <c:v>474128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</c:numCache>
            </c:numRef>
          </c:val>
        </c:ser>
        <c:ser>
          <c:idx val="56"/>
          <c:order val="56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'[1]Asignación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'[1]Asignación y Ejecución'!$A$58:$AN$58</c:f>
              <c:numCache>
                <c:formatCode>General</c:formatCode>
                <c:ptCount val="40"/>
                <c:pt idx="0">
                  <c:v>22</c:v>
                </c:pt>
                <c:pt idx="1">
                  <c:v>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4190400</c:v>
                </c:pt>
                <c:pt idx="7">
                  <c:v>2203608</c:v>
                </c:pt>
                <c:pt idx="8">
                  <c:v>4239963</c:v>
                </c:pt>
                <c:pt idx="9">
                  <c:v>2835722</c:v>
                </c:pt>
                <c:pt idx="10">
                  <c:v>4614589</c:v>
                </c:pt>
                <c:pt idx="11">
                  <c:v>3988177</c:v>
                </c:pt>
                <c:pt idx="12">
                  <c:v>5037825</c:v>
                </c:pt>
                <c:pt idx="13">
                  <c:v>4427574</c:v>
                </c:pt>
                <c:pt idx="14">
                  <c:v>5197064</c:v>
                </c:pt>
                <c:pt idx="15">
                  <c:v>4670824</c:v>
                </c:pt>
                <c:pt idx="16">
                  <c:v>5820739</c:v>
                </c:pt>
                <c:pt idx="17">
                  <c:v>4651503</c:v>
                </c:pt>
                <c:pt idx="18">
                  <c:v>7086126</c:v>
                </c:pt>
                <c:pt idx="19">
                  <c:v>6320213</c:v>
                </c:pt>
                <c:pt idx="20">
                  <c:v>7574356</c:v>
                </c:pt>
                <c:pt idx="21">
                  <c:v>7268770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10358293</c:v>
                </c:pt>
                <c:pt idx="27">
                  <c:v>9763898</c:v>
                </c:pt>
                <c:pt idx="28">
                  <c:v>10942397</c:v>
                </c:pt>
                <c:pt idx="29">
                  <c:v>10377916</c:v>
                </c:pt>
                <c:pt idx="30">
                  <c:v>11971373</c:v>
                </c:pt>
                <c:pt idx="31">
                  <c:v>11031534</c:v>
                </c:pt>
                <c:pt idx="32">
                  <c:v>12737466</c:v>
                </c:pt>
                <c:pt idx="33">
                  <c:v>11981039</c:v>
                </c:pt>
                <c:pt idx="34">
                  <c:v>13615348</c:v>
                </c:pt>
                <c:pt idx="35">
                  <c:v>11924899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</c:numCache>
            </c:numRef>
          </c:val>
        </c:ser>
        <c:ser>
          <c:idx val="57"/>
          <c:order val="57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'Asignación y Ejecución'!$A$59:$AN$59</c:f>
              <c:numCache>
                <c:formatCode>0</c:formatCode>
                <c:ptCount val="40"/>
                <c:pt idx="0">
                  <c:v>23</c:v>
                </c:pt>
                <c:pt idx="1">
                  <c:v>1</c:v>
                </c:pt>
                <c:pt idx="2" formatCode="_-* #,##0_-;\-* #,##0_-;_-* &quot;-&quot;??_-;_-@_-">
                  <c:v>0</c:v>
                </c:pt>
                <c:pt idx="3" formatCode="_-* #,##0_-;\-* #,##0_-;_-* &quot;-&quot;??_-;_-@_-">
                  <c:v>0</c:v>
                </c:pt>
                <c:pt idx="4" formatCode="_-* #,##0_-;\-* #,##0_-;_-* &quot;-&quot;??_-;_-@_-">
                  <c:v>0</c:v>
                </c:pt>
                <c:pt idx="5" formatCode="_-* #,##0_-;\-* #,##0_-;_-* &quot;-&quot;??_-;_-@_-">
                  <c:v>0</c:v>
                </c:pt>
                <c:pt idx="6" formatCode="_-* #,##0_-;\-* #,##0_-;_-* &quot;-&quot;??_-;_-@_-">
                  <c:v>0</c:v>
                </c:pt>
                <c:pt idx="7" formatCode="_-* #,##0_-;\-* #,##0_-;_-* &quot;-&quot;??_-;_-@_-">
                  <c:v>0</c:v>
                </c:pt>
                <c:pt idx="8" formatCode="_-* #,##0_-;\-* #,##0_-;_-* &quot;-&quot;??_-;_-@_-">
                  <c:v>0</c:v>
                </c:pt>
                <c:pt idx="9" formatCode="_-* #,##0_-;\-* #,##0_-;_-* &quot;-&quot;??_-;_-@_-">
                  <c:v>0</c:v>
                </c:pt>
                <c:pt idx="10" formatCode="_-* #,##0_-;\-* #,##0_-;_-* &quot;-&quot;??_-;_-@_-">
                  <c:v>0</c:v>
                </c:pt>
                <c:pt idx="11" formatCode="_-* #,##0_-;\-* #,##0_-;_-* &quot;-&quot;??_-;_-@_-">
                  <c:v>0</c:v>
                </c:pt>
                <c:pt idx="12" formatCode="_-* #,##0_-;\-* #,##0_-;_-* &quot;-&quot;??_-;_-@_-">
                  <c:v>0</c:v>
                </c:pt>
                <c:pt idx="13" formatCode="_-* #,##0_-;\-* #,##0_-;_-* &quot;-&quot;??_-;_-@_-">
                  <c:v>0</c:v>
                </c:pt>
                <c:pt idx="14" formatCode="_-* #,##0_-;\-* #,##0_-;_-* &quot;-&quot;??_-;_-@_-">
                  <c:v>0</c:v>
                </c:pt>
                <c:pt idx="15" formatCode="_-* #,##0_-;\-* #,##0_-;_-* &quot;-&quot;??_-;_-@_-">
                  <c:v>0</c:v>
                </c:pt>
                <c:pt idx="16" formatCode="_-* #,##0_-;\-* #,##0_-;_-* &quot;-&quot;??_-;_-@_-">
                  <c:v>0</c:v>
                </c:pt>
                <c:pt idx="17" formatCode="_-* #,##0_-;\-* #,##0_-;_-* &quot;-&quot;??_-;_-@_-">
                  <c:v>0</c:v>
                </c:pt>
                <c:pt idx="18" formatCode="_-* #,##0_-;\-* #,##0_-;_-* &quot;-&quot;??_-;_-@_-">
                  <c:v>0</c:v>
                </c:pt>
                <c:pt idx="19" formatCode="_-* #,##0_-;\-* #,##0_-;_-* &quot;-&quot;??_-;_-@_-">
                  <c:v>0</c:v>
                </c:pt>
                <c:pt idx="20" formatCode="_-* #,##0_-;\-* #,##0_-;_-* &quot;-&quot;??_-;_-@_-">
                  <c:v>0</c:v>
                </c:pt>
                <c:pt idx="21" formatCode="_-* #,##0_-;\-* #,##0_-;_-* &quot;-&quot;??_-;_-@_-">
                  <c:v>0</c:v>
                </c:pt>
                <c:pt idx="22" formatCode="_-* #,##0_-;\-* #,##0_-;_-* &quot;-&quot;??_-;_-@_-">
                  <c:v>0</c:v>
                </c:pt>
                <c:pt idx="23" formatCode="_-* #,##0_-;\-* #,##0_-;_-* &quot;-&quot;??_-;_-@_-">
                  <c:v>0</c:v>
                </c:pt>
                <c:pt idx="24" formatCode="_-* #,##0_-;\-* #,##0_-;_-* &quot;-&quot;??_-;_-@_-">
                  <c:v>0</c:v>
                </c:pt>
                <c:pt idx="25" formatCode="_-* #,##0_-;\-* #,##0_-;_-* &quot;-&quot;??_-;_-@_-">
                  <c:v>0</c:v>
                </c:pt>
                <c:pt idx="26" formatCode="_-* #,##0_-;\-* #,##0_-;_-* &quot;-&quot;??_-;_-@_-">
                  <c:v>0</c:v>
                </c:pt>
                <c:pt idx="27" formatCode="_-* #,##0_-;\-* #,##0_-;_-* &quot;-&quot;??_-;_-@_-">
                  <c:v>0</c:v>
                </c:pt>
                <c:pt idx="28" formatCode="_-* #,##0_-;\-* #,##0_-;_-* &quot;-&quot;??_-;_-@_-">
                  <c:v>0</c:v>
                </c:pt>
                <c:pt idx="29" formatCode="_-* #,##0_-;\-* #,##0_-;_-* &quot;-&quot;??_-;_-@_-">
                  <c:v>0</c:v>
                </c:pt>
                <c:pt idx="30" formatCode="_-* #,##0_-;\-* #,##0_-;_-* &quot;-&quot;??_-;_-@_-">
                  <c:v>0</c:v>
                </c:pt>
                <c:pt idx="31" formatCode="_-* #,##0_-;\-* #,##0_-;_-* &quot;-&quot;??_-;_-@_-">
                  <c:v>0</c:v>
                </c:pt>
                <c:pt idx="32" formatCode="_-* #,##0_-;\-* #,##0_-;_-* &quot;-&quot;??_-;_-@_-">
                  <c:v>0</c:v>
                </c:pt>
                <c:pt idx="33" formatCode="_-* #,##0_-;\-* #,##0_-;_-* &quot;-&quot;??_-;_-@_-">
                  <c:v>0</c:v>
                </c:pt>
                <c:pt idx="34" formatCode="_-* #,##0_-;\-* #,##0_-;_-* &quot;-&quot;??_-;_-@_-">
                  <c:v>0</c:v>
                </c:pt>
                <c:pt idx="35" formatCode="_-* #,##0_-;\-* #,##0_-;_-* &quot;-&quot;??_-;_-@_-">
                  <c:v>0</c:v>
                </c:pt>
                <c:pt idx="36" formatCode="_-* #,##0_-;\-* #,##0_-;_-* &quot;-&quot;??_-;_-@_-">
                  <c:v>0</c:v>
                </c:pt>
                <c:pt idx="37" formatCode="_-* #,##0_-;\-* #,##0_-;_-* &quot;-&quot;??_-;_-@_-">
                  <c:v>0</c:v>
                </c:pt>
                <c:pt idx="38" formatCode="_-* #,##0_-;\-* #,##0_-;_-* &quot;-&quot;??_-;_-@_-">
                  <c:v>0</c:v>
                </c:pt>
                <c:pt idx="39" formatCode="_-* #,##0_-;\-* #,##0_-;_-* &quot;-&quot;??_-;_-@_-">
                  <c:v>0</c:v>
                </c:pt>
              </c:numCache>
            </c:numRef>
          </c:val>
        </c:ser>
        <c:ser>
          <c:idx val="58"/>
          <c:order val="58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'Asignación y Ejecución'!$A$60:$AN$60</c:f>
              <c:numCache>
                <c:formatCode>0</c:formatCode>
                <c:ptCount val="40"/>
                <c:pt idx="0">
                  <c:v>23</c:v>
                </c:pt>
                <c:pt idx="1">
                  <c:v>2</c:v>
                </c:pt>
                <c:pt idx="2" formatCode="_-* #,##0_-;\-* #,##0_-;_-* &quot;-&quot;??_-;_-@_-">
                  <c:v>0</c:v>
                </c:pt>
                <c:pt idx="3" formatCode="_-* #,##0_-;\-* #,##0_-;_-* &quot;-&quot;??_-;_-@_-">
                  <c:v>0</c:v>
                </c:pt>
                <c:pt idx="4" formatCode="_-* #,##0_-;\-* #,##0_-;_-* &quot;-&quot;??_-;_-@_-">
                  <c:v>0</c:v>
                </c:pt>
                <c:pt idx="5" formatCode="_-* #,##0_-;\-* #,##0_-;_-* &quot;-&quot;??_-;_-@_-">
                  <c:v>0</c:v>
                </c:pt>
                <c:pt idx="6" formatCode="_-* #,##0_-;\-* #,##0_-;_-* &quot;-&quot;??_-;_-@_-">
                  <c:v>0</c:v>
                </c:pt>
                <c:pt idx="7" formatCode="_-* #,##0_-;\-* #,##0_-;_-* &quot;-&quot;??_-;_-@_-">
                  <c:v>0</c:v>
                </c:pt>
                <c:pt idx="8" formatCode="_-* #,##0_-;\-* #,##0_-;_-* &quot;-&quot;??_-;_-@_-">
                  <c:v>0</c:v>
                </c:pt>
                <c:pt idx="9" formatCode="_-* #,##0_-;\-* #,##0_-;_-* &quot;-&quot;??_-;_-@_-">
                  <c:v>0</c:v>
                </c:pt>
                <c:pt idx="10" formatCode="_-* #,##0_-;\-* #,##0_-;_-* &quot;-&quot;??_-;_-@_-">
                  <c:v>0</c:v>
                </c:pt>
                <c:pt idx="11" formatCode="_-* #,##0_-;\-* #,##0_-;_-* &quot;-&quot;??_-;_-@_-">
                  <c:v>0</c:v>
                </c:pt>
                <c:pt idx="12" formatCode="_-* #,##0_-;\-* #,##0_-;_-* &quot;-&quot;??_-;_-@_-">
                  <c:v>0</c:v>
                </c:pt>
                <c:pt idx="13" formatCode="_-* #,##0_-;\-* #,##0_-;_-* &quot;-&quot;??_-;_-@_-">
                  <c:v>0</c:v>
                </c:pt>
                <c:pt idx="14" formatCode="_-* #,##0_-;\-* #,##0_-;_-* &quot;-&quot;??_-;_-@_-">
                  <c:v>0</c:v>
                </c:pt>
                <c:pt idx="15" formatCode="_-* #,##0_-;\-* #,##0_-;_-* &quot;-&quot;??_-;_-@_-">
                  <c:v>0</c:v>
                </c:pt>
                <c:pt idx="16" formatCode="_-* #,##0_-;\-* #,##0_-;_-* &quot;-&quot;??_-;_-@_-">
                  <c:v>0</c:v>
                </c:pt>
                <c:pt idx="17" formatCode="_-* #,##0_-;\-* #,##0_-;_-* &quot;-&quot;??_-;_-@_-">
                  <c:v>0</c:v>
                </c:pt>
                <c:pt idx="18" formatCode="_-* #,##0_-;\-* #,##0_-;_-* &quot;-&quot;??_-;_-@_-">
                  <c:v>0</c:v>
                </c:pt>
                <c:pt idx="19" formatCode="_-* #,##0_-;\-* #,##0_-;_-* &quot;-&quot;??_-;_-@_-">
                  <c:v>0</c:v>
                </c:pt>
                <c:pt idx="20" formatCode="_-* #,##0_-;\-* #,##0_-;_-* &quot;-&quot;??_-;_-@_-">
                  <c:v>0</c:v>
                </c:pt>
                <c:pt idx="21" formatCode="_-* #,##0_-;\-* #,##0_-;_-* &quot;-&quot;??_-;_-@_-">
                  <c:v>0</c:v>
                </c:pt>
                <c:pt idx="22" formatCode="_-* #,##0_-;\-* #,##0_-;_-* &quot;-&quot;??_-;_-@_-">
                  <c:v>0</c:v>
                </c:pt>
                <c:pt idx="23" formatCode="_-* #,##0_-;\-* #,##0_-;_-* &quot;-&quot;??_-;_-@_-">
                  <c:v>0</c:v>
                </c:pt>
                <c:pt idx="24" formatCode="_-* #,##0_-;\-* #,##0_-;_-* &quot;-&quot;??_-;_-@_-">
                  <c:v>0</c:v>
                </c:pt>
                <c:pt idx="25" formatCode="_-* #,##0_-;\-* #,##0_-;_-* &quot;-&quot;??_-;_-@_-">
                  <c:v>0</c:v>
                </c:pt>
                <c:pt idx="26" formatCode="_-* #,##0_-;\-* #,##0_-;_-* &quot;-&quot;??_-;_-@_-">
                  <c:v>0</c:v>
                </c:pt>
                <c:pt idx="27" formatCode="_-* #,##0_-;\-* #,##0_-;_-* &quot;-&quot;??_-;_-@_-">
                  <c:v>0</c:v>
                </c:pt>
                <c:pt idx="28" formatCode="_-* #,##0_-;\-* #,##0_-;_-* &quot;-&quot;??_-;_-@_-">
                  <c:v>0</c:v>
                </c:pt>
                <c:pt idx="29" formatCode="_-* #,##0_-;\-* #,##0_-;_-* &quot;-&quot;??_-;_-@_-">
                  <c:v>0</c:v>
                </c:pt>
                <c:pt idx="30" formatCode="_-* #,##0_-;\-* #,##0_-;_-* &quot;-&quot;??_-;_-@_-">
                  <c:v>0</c:v>
                </c:pt>
                <c:pt idx="31" formatCode="_-* #,##0_-;\-* #,##0_-;_-* &quot;-&quot;??_-;_-@_-">
                  <c:v>0</c:v>
                </c:pt>
                <c:pt idx="32" formatCode="_-* #,##0_-;\-* #,##0_-;_-* &quot;-&quot;??_-;_-@_-">
                  <c:v>0</c:v>
                </c:pt>
                <c:pt idx="33" formatCode="_-* #,##0_-;\-* #,##0_-;_-* &quot;-&quot;??_-;_-@_-">
                  <c:v>0</c:v>
                </c:pt>
                <c:pt idx="34" formatCode="_-* #,##0_-;\-* #,##0_-;_-* &quot;-&quot;??_-;_-@_-">
                  <c:v>0</c:v>
                </c:pt>
                <c:pt idx="35" formatCode="_-* #,##0_-;\-* #,##0_-;_-* &quot;-&quot;??_-;_-@_-">
                  <c:v>0</c:v>
                </c:pt>
                <c:pt idx="36" formatCode="_-* #,##0_-;\-* #,##0_-;_-* &quot;-&quot;??_-;_-@_-">
                  <c:v>0</c:v>
                </c:pt>
                <c:pt idx="37" formatCode="_-* #,##0_-;\-* #,##0_-;_-* &quot;-&quot;??_-;_-@_-">
                  <c:v>0</c:v>
                </c:pt>
                <c:pt idx="38" formatCode="_-* #,##0_-;\-* #,##0_-;_-* &quot;-&quot;??_-;_-@_-">
                  <c:v>0</c:v>
                </c:pt>
                <c:pt idx="39" formatCode="_-* #,##0_-;\-* #,##0_-;_-* &quot;-&quot;??_-;_-@_-">
                  <c:v>0</c:v>
                </c:pt>
              </c:numCache>
            </c:numRef>
          </c:val>
        </c:ser>
        <c:ser>
          <c:idx val="59"/>
          <c:order val="59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'Asignación y Ejecución'!$A$61:$AN$61</c:f>
              <c:numCache>
                <c:formatCode>0</c:formatCode>
                <c:ptCount val="40"/>
                <c:pt idx="0">
                  <c:v>23</c:v>
                </c:pt>
                <c:pt idx="1">
                  <c:v>3</c:v>
                </c:pt>
                <c:pt idx="2" formatCode="_-* #,##0_-;\-* #,##0_-;_-* &quot;-&quot;??_-;_-@_-">
                  <c:v>0</c:v>
                </c:pt>
                <c:pt idx="3" formatCode="_-* #,##0_-;\-* #,##0_-;_-* &quot;-&quot;??_-;_-@_-">
                  <c:v>0</c:v>
                </c:pt>
                <c:pt idx="4" formatCode="_-* #,##0_-;\-* #,##0_-;_-* &quot;-&quot;??_-;_-@_-">
                  <c:v>0</c:v>
                </c:pt>
                <c:pt idx="5" formatCode="_-* #,##0_-;\-* #,##0_-;_-* &quot;-&quot;??_-;_-@_-">
                  <c:v>0</c:v>
                </c:pt>
                <c:pt idx="6" formatCode="_-* #,##0_-;\-* #,##0_-;_-* &quot;-&quot;??_-;_-@_-">
                  <c:v>0</c:v>
                </c:pt>
                <c:pt idx="7" formatCode="_-* #,##0_-;\-* #,##0_-;_-* &quot;-&quot;??_-;_-@_-">
                  <c:v>0</c:v>
                </c:pt>
                <c:pt idx="8" formatCode="_-* #,##0_-;\-* #,##0_-;_-* &quot;-&quot;??_-;_-@_-">
                  <c:v>0</c:v>
                </c:pt>
                <c:pt idx="9" formatCode="_-* #,##0_-;\-* #,##0_-;_-* &quot;-&quot;??_-;_-@_-">
                  <c:v>0</c:v>
                </c:pt>
                <c:pt idx="10" formatCode="_-* #,##0_-;\-* #,##0_-;_-* &quot;-&quot;??_-;_-@_-">
                  <c:v>0</c:v>
                </c:pt>
                <c:pt idx="11" formatCode="_-* #,##0_-;\-* #,##0_-;_-* &quot;-&quot;??_-;_-@_-">
                  <c:v>0</c:v>
                </c:pt>
                <c:pt idx="12" formatCode="_-* #,##0_-;\-* #,##0_-;_-* &quot;-&quot;??_-;_-@_-">
                  <c:v>0</c:v>
                </c:pt>
                <c:pt idx="13" formatCode="_-* #,##0_-;\-* #,##0_-;_-* &quot;-&quot;??_-;_-@_-">
                  <c:v>0</c:v>
                </c:pt>
                <c:pt idx="14" formatCode="_-* #,##0_-;\-* #,##0_-;_-* &quot;-&quot;??_-;_-@_-">
                  <c:v>0</c:v>
                </c:pt>
                <c:pt idx="15" formatCode="_-* #,##0_-;\-* #,##0_-;_-* &quot;-&quot;??_-;_-@_-">
                  <c:v>0</c:v>
                </c:pt>
                <c:pt idx="16" formatCode="_-* #,##0_-;\-* #,##0_-;_-* &quot;-&quot;??_-;_-@_-">
                  <c:v>0</c:v>
                </c:pt>
                <c:pt idx="17" formatCode="_-* #,##0_-;\-* #,##0_-;_-* &quot;-&quot;??_-;_-@_-">
                  <c:v>0</c:v>
                </c:pt>
                <c:pt idx="18" formatCode="_-* #,##0_-;\-* #,##0_-;_-* &quot;-&quot;??_-;_-@_-">
                  <c:v>0</c:v>
                </c:pt>
                <c:pt idx="19" formatCode="_-* #,##0_-;\-* #,##0_-;_-* &quot;-&quot;??_-;_-@_-">
                  <c:v>0</c:v>
                </c:pt>
                <c:pt idx="20" formatCode="_-* #,##0_-;\-* #,##0_-;_-* &quot;-&quot;??_-;_-@_-">
                  <c:v>465687</c:v>
                </c:pt>
                <c:pt idx="21" formatCode="_-* #,##0_-;\-* #,##0_-;_-* &quot;-&quot;??_-;_-@_-">
                  <c:v>0</c:v>
                </c:pt>
                <c:pt idx="22" formatCode="_-* #,##0_-;\-* #,##0_-;_-* &quot;-&quot;??_-;_-@_-">
                  <c:v>21675</c:v>
                </c:pt>
                <c:pt idx="23" formatCode="_-* #,##0_-;\-* #,##0_-;_-* &quot;-&quot;??_-;_-@_-">
                  <c:v>0</c:v>
                </c:pt>
                <c:pt idx="24" formatCode="_-* #,##0_-;\-* #,##0_-;_-* &quot;-&quot;??_-;_-@_-">
                  <c:v>21675</c:v>
                </c:pt>
                <c:pt idx="25" formatCode="_-* #,##0_-;\-* #,##0_-;_-* &quot;-&quot;??_-;_-@_-">
                  <c:v>0</c:v>
                </c:pt>
                <c:pt idx="26" formatCode="_-* #,##0_-;\-* #,##0_-;_-* &quot;-&quot;??_-;_-@_-">
                  <c:v>0</c:v>
                </c:pt>
                <c:pt idx="27" formatCode="_-* #,##0_-;\-* #,##0_-;_-* &quot;-&quot;??_-;_-@_-">
                  <c:v>0</c:v>
                </c:pt>
                <c:pt idx="28" formatCode="_-* #,##0_-;\-* #,##0_-;_-* &quot;-&quot;??_-;_-@_-">
                  <c:v>0</c:v>
                </c:pt>
                <c:pt idx="29" formatCode="_-* #,##0_-;\-* #,##0_-;_-* &quot;-&quot;??_-;_-@_-">
                  <c:v>0</c:v>
                </c:pt>
                <c:pt idx="30" formatCode="_-* #,##0_-;\-* #,##0_-;_-* &quot;-&quot;??_-;_-@_-">
                  <c:v>0</c:v>
                </c:pt>
                <c:pt idx="31" formatCode="_-* #,##0_-;\-* #,##0_-;_-* &quot;-&quot;??_-;_-@_-">
                  <c:v>0</c:v>
                </c:pt>
                <c:pt idx="32" formatCode="_-* #,##0_-;\-* #,##0_-;_-* &quot;-&quot;??_-;_-@_-">
                  <c:v>0</c:v>
                </c:pt>
                <c:pt idx="33" formatCode="_-* #,##0_-;\-* #,##0_-;_-* &quot;-&quot;??_-;_-@_-">
                  <c:v>0</c:v>
                </c:pt>
                <c:pt idx="34" formatCode="_-* #,##0_-;\-* #,##0_-;_-* &quot;-&quot;??_-;_-@_-">
                  <c:v>0</c:v>
                </c:pt>
                <c:pt idx="35" formatCode="_-* #,##0_-;\-* #,##0_-;_-* &quot;-&quot;??_-;_-@_-">
                  <c:v>0</c:v>
                </c:pt>
                <c:pt idx="36" formatCode="_-* #,##0_-;\-* #,##0_-;_-* &quot;-&quot;??_-;_-@_-">
                  <c:v>0</c:v>
                </c:pt>
                <c:pt idx="37" formatCode="_-* #,##0_-;\-* #,##0_-;_-* &quot;-&quot;??_-;_-@_-">
                  <c:v>0</c:v>
                </c:pt>
                <c:pt idx="38" formatCode="_-* #,##0_-;\-* #,##0_-;_-* &quot;-&quot;??_-;_-@_-">
                  <c:v>0</c:v>
                </c:pt>
                <c:pt idx="39" formatCode="_-* #,##0_-;\-* #,##0_-;_-* &quot;-&quot;??_-;_-@_-">
                  <c:v>0</c:v>
                </c:pt>
              </c:numCache>
            </c:numRef>
          </c:val>
        </c:ser>
        <c:ser>
          <c:idx val="60"/>
          <c:order val="60"/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'Asignación y Ejecución'!$A$62:$AN$62</c:f>
              <c:numCache>
                <c:formatCode>0</c:formatCode>
                <c:ptCount val="40"/>
                <c:pt idx="0">
                  <c:v>24</c:v>
                </c:pt>
                <c:pt idx="1">
                  <c:v>1</c:v>
                </c:pt>
                <c:pt idx="2" formatCode="_-* #,##0_-;\-* #,##0_-;_-* &quot;-&quot;??_-;_-@_-">
                  <c:v>0</c:v>
                </c:pt>
                <c:pt idx="3" formatCode="_-* #,##0_-;\-* #,##0_-;_-* &quot;-&quot;??_-;_-@_-">
                  <c:v>0</c:v>
                </c:pt>
                <c:pt idx="4" formatCode="_-* #,##0_-;\-* #,##0_-;_-* &quot;-&quot;??_-;_-@_-">
                  <c:v>0</c:v>
                </c:pt>
                <c:pt idx="5" formatCode="_-* #,##0_-;\-* #,##0_-;_-* &quot;-&quot;??_-;_-@_-">
                  <c:v>0</c:v>
                </c:pt>
                <c:pt idx="6" formatCode="_-* #,##0_-;\-* #,##0_-;_-* &quot;-&quot;??_-;_-@_-">
                  <c:v>0</c:v>
                </c:pt>
                <c:pt idx="7" formatCode="_-* #,##0_-;\-* #,##0_-;_-* &quot;-&quot;??_-;_-@_-">
                  <c:v>0</c:v>
                </c:pt>
                <c:pt idx="8" formatCode="_-* #,##0_-;\-* #,##0_-;_-* &quot;-&quot;??_-;_-@_-">
                  <c:v>0</c:v>
                </c:pt>
                <c:pt idx="9" formatCode="_-* #,##0_-;\-* #,##0_-;_-* &quot;-&quot;??_-;_-@_-">
                  <c:v>0</c:v>
                </c:pt>
                <c:pt idx="10" formatCode="_-* #,##0_-;\-* #,##0_-;_-* &quot;-&quot;??_-;_-@_-">
                  <c:v>18705699</c:v>
                </c:pt>
                <c:pt idx="11" formatCode="_-* #,##0_-;\-* #,##0_-;_-* &quot;-&quot;??_-;_-@_-">
                  <c:v>13491115</c:v>
                </c:pt>
                <c:pt idx="12" formatCode="_-* #,##0_-;\-* #,##0_-;_-* &quot;-&quot;??_-;_-@_-">
                  <c:v>19899999</c:v>
                </c:pt>
                <c:pt idx="13" formatCode="_-* #,##0_-;\-* #,##0_-;_-* &quot;-&quot;??_-;_-@_-">
                  <c:v>16819630</c:v>
                </c:pt>
                <c:pt idx="14" formatCode="_-* #,##0_-;\-* #,##0_-;_-* &quot;-&quot;??_-;_-@_-">
                  <c:v>19762124</c:v>
                </c:pt>
                <c:pt idx="15" formatCode="_-* #,##0_-;\-* #,##0_-;_-* &quot;-&quot;??_-;_-@_-">
                  <c:v>17528042</c:v>
                </c:pt>
                <c:pt idx="16" formatCode="_-* #,##0_-;\-* #,##0_-;_-* &quot;-&quot;??_-;_-@_-">
                  <c:v>32676423</c:v>
                </c:pt>
                <c:pt idx="17" formatCode="_-* #,##0_-;\-* #,##0_-;_-* &quot;-&quot;??_-;_-@_-">
                  <c:v>30487487</c:v>
                </c:pt>
                <c:pt idx="18" formatCode="_-* #,##0_-;\-* #,##0_-;_-* &quot;-&quot;??_-;_-@_-">
                  <c:v>42213001</c:v>
                </c:pt>
                <c:pt idx="19" formatCode="_-* #,##0_-;\-* #,##0_-;_-* &quot;-&quot;??_-;_-@_-">
                  <c:v>39778264</c:v>
                </c:pt>
                <c:pt idx="20" formatCode="_-* #,##0_-;\-* #,##0_-;_-* &quot;-&quot;??_-;_-@_-">
                  <c:v>47431458</c:v>
                </c:pt>
                <c:pt idx="21" formatCode="_-* #,##0_-;\-* #,##0_-;_-* &quot;-&quot;??_-;_-@_-">
                  <c:v>44902135</c:v>
                </c:pt>
                <c:pt idx="22" formatCode="_-* #,##0_-;\-* #,##0_-;_-* &quot;-&quot;??_-;_-@_-">
                  <c:v>57176343</c:v>
                </c:pt>
                <c:pt idx="23" formatCode="_-* #,##0_-;\-* #,##0_-;_-* &quot;-&quot;??_-;_-@_-">
                  <c:v>52783262</c:v>
                </c:pt>
                <c:pt idx="24" formatCode="_-* #,##0_-;\-* #,##0_-;_-* &quot;-&quot;??_-;_-@_-">
                  <c:v>65904005</c:v>
                </c:pt>
                <c:pt idx="25" formatCode="_-* #,##0_-;\-* #,##0_-;_-* &quot;-&quot;??_-;_-@_-">
                  <c:v>62728419</c:v>
                </c:pt>
                <c:pt idx="26" formatCode="_-* #,##0_-;\-* #,##0_-;_-* &quot;-&quot;??_-;_-@_-">
                  <c:v>67324817</c:v>
                </c:pt>
                <c:pt idx="27" formatCode="_-* #,##0_-;\-* #,##0_-;_-* &quot;-&quot;??_-;_-@_-">
                  <c:v>59657232</c:v>
                </c:pt>
                <c:pt idx="28" formatCode="_-* #,##0_-;\-* #,##0_-;_-* &quot;-&quot;??_-;_-@_-">
                  <c:v>61745685</c:v>
                </c:pt>
                <c:pt idx="29" formatCode="_-* #,##0_-;\-* #,##0_-;_-* &quot;-&quot;??_-;_-@_-">
                  <c:v>58639044</c:v>
                </c:pt>
                <c:pt idx="30" formatCode="_-* #,##0_-;\-* #,##0_-;_-* &quot;-&quot;??_-;_-@_-">
                  <c:v>65512526</c:v>
                </c:pt>
                <c:pt idx="31" formatCode="_-* #,##0_-;\-* #,##0_-;_-* &quot;-&quot;??_-;_-@_-">
                  <c:v>63414256</c:v>
                </c:pt>
                <c:pt idx="32" formatCode="_-* #,##0_-;\-* #,##0_-;_-* &quot;-&quot;??_-;_-@_-">
                  <c:v>66747821</c:v>
                </c:pt>
                <c:pt idx="33" formatCode="_-* #,##0_-;\-* #,##0_-;_-* &quot;-&quot;??_-;_-@_-">
                  <c:v>63283856</c:v>
                </c:pt>
                <c:pt idx="34" formatCode="_-* #,##0_-;\-* #,##0_-;_-* &quot;-&quot;??_-;_-@_-">
                  <c:v>73867350</c:v>
                </c:pt>
                <c:pt idx="35" formatCode="_-* #,##0_-;\-* #,##0_-;_-* &quot;-&quot;??_-;_-@_-">
                  <c:v>68913649</c:v>
                </c:pt>
                <c:pt idx="36" formatCode="_-* #,##0_-;\-* #,##0_-;_-* &quot;-&quot;??_-;_-@_-">
                  <c:v>127211344</c:v>
                </c:pt>
                <c:pt idx="37" formatCode="_-* #,##0_-;\-* #,##0_-;_-* &quot;-&quot;??_-;_-@_-">
                  <c:v>122643959</c:v>
                </c:pt>
                <c:pt idx="38" formatCode="_-* #,##0_-;\-* #,##0_-;_-* &quot;-&quot;??_-;_-@_-">
                  <c:v>132168149</c:v>
                </c:pt>
                <c:pt idx="39" formatCode="_-* #,##0_-;\-* #,##0_-;_-* &quot;-&quot;??_-;_-@_-">
                  <c:v>108458042</c:v>
                </c:pt>
              </c:numCache>
            </c:numRef>
          </c:val>
        </c:ser>
        <c:ser>
          <c:idx val="61"/>
          <c:order val="61"/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'Asignación y Ejecución'!$A$63:$AN$63</c:f>
              <c:numCache>
                <c:formatCode>0</c:formatCode>
                <c:ptCount val="40"/>
                <c:pt idx="0">
                  <c:v>24</c:v>
                </c:pt>
                <c:pt idx="1">
                  <c:v>2</c:v>
                </c:pt>
                <c:pt idx="2" formatCode="_-* #,##0_-;\-* #,##0_-;_-* &quot;-&quot;??_-;_-@_-">
                  <c:v>0</c:v>
                </c:pt>
                <c:pt idx="3" formatCode="_-* #,##0_-;\-* #,##0_-;_-* &quot;-&quot;??_-;_-@_-">
                  <c:v>0</c:v>
                </c:pt>
                <c:pt idx="4" formatCode="_-* #,##0_-;\-* #,##0_-;_-* &quot;-&quot;??_-;_-@_-">
                  <c:v>0</c:v>
                </c:pt>
                <c:pt idx="5" formatCode="_-* #,##0_-;\-* #,##0_-;_-* &quot;-&quot;??_-;_-@_-">
                  <c:v>0</c:v>
                </c:pt>
                <c:pt idx="6" formatCode="_-* #,##0_-;\-* #,##0_-;_-* &quot;-&quot;??_-;_-@_-">
                  <c:v>0</c:v>
                </c:pt>
                <c:pt idx="7" formatCode="_-* #,##0_-;\-* #,##0_-;_-* &quot;-&quot;??_-;_-@_-">
                  <c:v>0</c:v>
                </c:pt>
                <c:pt idx="8" formatCode="_-* #,##0_-;\-* #,##0_-;_-* &quot;-&quot;??_-;_-@_-">
                  <c:v>0</c:v>
                </c:pt>
                <c:pt idx="9" formatCode="_-* #,##0_-;\-* #,##0_-;_-* &quot;-&quot;??_-;_-@_-">
                  <c:v>0</c:v>
                </c:pt>
                <c:pt idx="10" formatCode="_-* #,##0_-;\-* #,##0_-;_-* &quot;-&quot;??_-;_-@_-">
                  <c:v>4159000</c:v>
                </c:pt>
                <c:pt idx="11" formatCode="_-* #,##0_-;\-* #,##0_-;_-* &quot;-&quot;??_-;_-@_-">
                  <c:v>1343746</c:v>
                </c:pt>
                <c:pt idx="12" formatCode="_-* #,##0_-;\-* #,##0_-;_-* &quot;-&quot;??_-;_-@_-">
                  <c:v>7771097</c:v>
                </c:pt>
                <c:pt idx="13" formatCode="_-* #,##0_-;\-* #,##0_-;_-* &quot;-&quot;??_-;_-@_-">
                  <c:v>5668284</c:v>
                </c:pt>
                <c:pt idx="14" formatCode="_-* #,##0_-;\-* #,##0_-;_-* &quot;-&quot;??_-;_-@_-">
                  <c:v>24867232</c:v>
                </c:pt>
                <c:pt idx="15" formatCode="_-* #,##0_-;\-* #,##0_-;_-* &quot;-&quot;??_-;_-@_-">
                  <c:v>3949341</c:v>
                </c:pt>
                <c:pt idx="16" formatCode="_-* #,##0_-;\-* #,##0_-;_-* &quot;-&quot;??_-;_-@_-">
                  <c:v>35848561</c:v>
                </c:pt>
                <c:pt idx="17" formatCode="_-* #,##0_-;\-* #,##0_-;_-* &quot;-&quot;??_-;_-@_-">
                  <c:v>34234833</c:v>
                </c:pt>
                <c:pt idx="18" formatCode="_-* #,##0_-;\-* #,##0_-;_-* &quot;-&quot;??_-;_-@_-">
                  <c:v>17800000</c:v>
                </c:pt>
                <c:pt idx="19" formatCode="_-* #,##0_-;\-* #,##0_-;_-* &quot;-&quot;??_-;_-@_-">
                  <c:v>13787887</c:v>
                </c:pt>
                <c:pt idx="20" formatCode="_-* #,##0_-;\-* #,##0_-;_-* &quot;-&quot;??_-;_-@_-">
                  <c:v>15321024</c:v>
                </c:pt>
                <c:pt idx="21" formatCode="_-* #,##0_-;\-* #,##0_-;_-* &quot;-&quot;??_-;_-@_-">
                  <c:v>12495160</c:v>
                </c:pt>
                <c:pt idx="22" formatCode="_-* #,##0_-;\-* #,##0_-;_-* &quot;-&quot;??_-;_-@_-">
                  <c:v>8508247</c:v>
                </c:pt>
                <c:pt idx="23" formatCode="_-* #,##0_-;\-* #,##0_-;_-* &quot;-&quot;??_-;_-@_-">
                  <c:v>8097773</c:v>
                </c:pt>
                <c:pt idx="24" formatCode="_-* #,##0_-;\-* #,##0_-;_-* &quot;-&quot;??_-;_-@_-">
                  <c:v>16228247</c:v>
                </c:pt>
                <c:pt idx="25" formatCode="_-* #,##0_-;\-* #,##0_-;_-* &quot;-&quot;??_-;_-@_-">
                  <c:v>15520931</c:v>
                </c:pt>
                <c:pt idx="26" formatCode="_-* #,##0_-;\-* #,##0_-;_-* &quot;-&quot;??_-;_-@_-">
                  <c:v>15400000</c:v>
                </c:pt>
                <c:pt idx="27" formatCode="_-* #,##0_-;\-* #,##0_-;_-* &quot;-&quot;??_-;_-@_-">
                  <c:v>14763141</c:v>
                </c:pt>
                <c:pt idx="28" formatCode="_-* #,##0_-;\-* #,##0_-;_-* &quot;-&quot;??_-;_-@_-">
                  <c:v>15400000</c:v>
                </c:pt>
                <c:pt idx="29" formatCode="_-* #,##0_-;\-* #,##0_-;_-* &quot;-&quot;??_-;_-@_-">
                  <c:v>14995171</c:v>
                </c:pt>
                <c:pt idx="30" formatCode="_-* #,##0_-;\-* #,##0_-;_-* &quot;-&quot;??_-;_-@_-">
                  <c:v>15644000</c:v>
                </c:pt>
                <c:pt idx="31" formatCode="_-* #,##0_-;\-* #,##0_-;_-* &quot;-&quot;??_-;_-@_-">
                  <c:v>15570603</c:v>
                </c:pt>
                <c:pt idx="32" formatCode="_-* #,##0_-;\-* #,##0_-;_-* &quot;-&quot;??_-;_-@_-">
                  <c:v>17829395</c:v>
                </c:pt>
                <c:pt idx="33" formatCode="_-* #,##0_-;\-* #,##0_-;_-* &quot;-&quot;??_-;_-@_-">
                  <c:v>17122761</c:v>
                </c:pt>
                <c:pt idx="34" formatCode="_-* #,##0_-;\-* #,##0_-;_-* &quot;-&quot;??_-;_-@_-">
                  <c:v>9180000</c:v>
                </c:pt>
                <c:pt idx="35" formatCode="_-* #,##0_-;\-* #,##0_-;_-* &quot;-&quot;??_-;_-@_-">
                  <c:v>8471626</c:v>
                </c:pt>
                <c:pt idx="36" formatCode="_-* #,##0_-;\-* #,##0_-;_-* &quot;-&quot;??_-;_-@_-">
                  <c:v>35634089</c:v>
                </c:pt>
                <c:pt idx="37" formatCode="_-* #,##0_-;\-* #,##0_-;_-* &quot;-&quot;??_-;_-@_-">
                  <c:v>31995968</c:v>
                </c:pt>
                <c:pt idx="38" formatCode="_-* #,##0_-;\-* #,##0_-;_-* &quot;-&quot;??_-;_-@_-">
                  <c:v>40094623</c:v>
                </c:pt>
                <c:pt idx="39" formatCode="_-* #,##0_-;\-* #,##0_-;_-* &quot;-&quot;??_-;_-@_-">
                  <c:v>33534089</c:v>
                </c:pt>
              </c:numCache>
            </c:numRef>
          </c:val>
        </c:ser>
        <c:ser>
          <c:idx val="62"/>
          <c:order val="62"/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'Asignación y Ejecución'!$A$1:$AN$1</c:f>
              <c:strCache>
                <c:ptCount val="40"/>
                <c:pt idx="0">
                  <c:v>UE</c:v>
                </c:pt>
                <c:pt idx="1">
                  <c:v>Tipo Gasto</c:v>
                </c:pt>
                <c:pt idx="2">
                  <c:v>CRV99</c:v>
                </c:pt>
                <c:pt idx="3">
                  <c:v>Ejec99</c:v>
                </c:pt>
                <c:pt idx="4">
                  <c:v>CRV00</c:v>
                </c:pt>
                <c:pt idx="5">
                  <c:v>Ejec00</c:v>
                </c:pt>
                <c:pt idx="6">
                  <c:v>CRV01</c:v>
                </c:pt>
                <c:pt idx="7">
                  <c:v>Ejec01</c:v>
                </c:pt>
                <c:pt idx="8">
                  <c:v>CRV02</c:v>
                </c:pt>
                <c:pt idx="9">
                  <c:v>Ejec02</c:v>
                </c:pt>
                <c:pt idx="10">
                  <c:v>CRV03</c:v>
                </c:pt>
                <c:pt idx="11">
                  <c:v>Ejec03</c:v>
                </c:pt>
                <c:pt idx="12">
                  <c:v>CRV04</c:v>
                </c:pt>
                <c:pt idx="13">
                  <c:v>Ejec04</c:v>
                </c:pt>
                <c:pt idx="14">
                  <c:v>CRV05</c:v>
                </c:pt>
                <c:pt idx="15">
                  <c:v>Ejec05</c:v>
                </c:pt>
                <c:pt idx="16">
                  <c:v>CRV06</c:v>
                </c:pt>
                <c:pt idx="17">
                  <c:v>Ejec06</c:v>
                </c:pt>
                <c:pt idx="18">
                  <c:v>CRV07</c:v>
                </c:pt>
                <c:pt idx="19">
                  <c:v>Ejec07</c:v>
                </c:pt>
                <c:pt idx="20">
                  <c:v>CRV08</c:v>
                </c:pt>
                <c:pt idx="21">
                  <c:v>Ejec08</c:v>
                </c:pt>
                <c:pt idx="22">
                  <c:v>CRV09</c:v>
                </c:pt>
                <c:pt idx="23">
                  <c:v>Ejec09</c:v>
                </c:pt>
                <c:pt idx="24">
                  <c:v>CRV10</c:v>
                </c:pt>
                <c:pt idx="25">
                  <c:v>Ejec10</c:v>
                </c:pt>
                <c:pt idx="26">
                  <c:v>CRV11</c:v>
                </c:pt>
                <c:pt idx="27">
                  <c:v>Ejec11</c:v>
                </c:pt>
                <c:pt idx="28">
                  <c:v>CRV12</c:v>
                </c:pt>
                <c:pt idx="29">
                  <c:v>Ejec12</c:v>
                </c:pt>
                <c:pt idx="30">
                  <c:v>CRV13</c:v>
                </c:pt>
                <c:pt idx="31">
                  <c:v>Ejec13</c:v>
                </c:pt>
                <c:pt idx="32">
                  <c:v>CRV14</c:v>
                </c:pt>
                <c:pt idx="33">
                  <c:v>Ejec14</c:v>
                </c:pt>
                <c:pt idx="34">
                  <c:v>CRV15</c:v>
                </c:pt>
                <c:pt idx="35">
                  <c:v>Ejec15</c:v>
                </c:pt>
                <c:pt idx="36">
                  <c:v>CRV16</c:v>
                </c:pt>
                <c:pt idx="37">
                  <c:v>Ejec16</c:v>
                </c:pt>
                <c:pt idx="38">
                  <c:v>CRV17</c:v>
                </c:pt>
                <c:pt idx="39">
                  <c:v>CVR18</c:v>
                </c:pt>
              </c:strCache>
            </c:strRef>
          </c:cat>
          <c:val>
            <c:numRef>
              <c:f>'Asignación y Ejecución'!$A$64:$AN$64</c:f>
              <c:numCache>
                <c:formatCode>0</c:formatCode>
                <c:ptCount val="40"/>
                <c:pt idx="0">
                  <c:v>24</c:v>
                </c:pt>
                <c:pt idx="1">
                  <c:v>3</c:v>
                </c:pt>
                <c:pt idx="2" formatCode="_-* #,##0_-;\-* #,##0_-;_-* &quot;-&quot;??_-;_-@_-">
                  <c:v>0</c:v>
                </c:pt>
                <c:pt idx="3" formatCode="_-* #,##0_-;\-* #,##0_-;_-* &quot;-&quot;??_-;_-@_-">
                  <c:v>0</c:v>
                </c:pt>
                <c:pt idx="4" formatCode="_-* #,##0_-;\-* #,##0_-;_-* &quot;-&quot;??_-;_-@_-">
                  <c:v>0</c:v>
                </c:pt>
                <c:pt idx="5" formatCode="_-* #,##0_-;\-* #,##0_-;_-* &quot;-&quot;??_-;_-@_-">
                  <c:v>0</c:v>
                </c:pt>
                <c:pt idx="6" formatCode="_-* #,##0_-;\-* #,##0_-;_-* &quot;-&quot;??_-;_-@_-">
                  <c:v>0</c:v>
                </c:pt>
                <c:pt idx="7" formatCode="_-* #,##0_-;\-* #,##0_-;_-* &quot;-&quot;??_-;_-@_-">
                  <c:v>0</c:v>
                </c:pt>
                <c:pt idx="8" formatCode="_-* #,##0_-;\-* #,##0_-;_-* &quot;-&quot;??_-;_-@_-">
                  <c:v>0</c:v>
                </c:pt>
                <c:pt idx="9" formatCode="_-* #,##0_-;\-* #,##0_-;_-* &quot;-&quot;??_-;_-@_-">
                  <c:v>0</c:v>
                </c:pt>
                <c:pt idx="10" formatCode="_-* #,##0_-;\-* #,##0_-;_-* &quot;-&quot;??_-;_-@_-">
                  <c:v>423492</c:v>
                </c:pt>
                <c:pt idx="11" formatCode="_-* #,##0_-;\-* #,##0_-;_-* &quot;-&quot;??_-;_-@_-">
                  <c:v>0</c:v>
                </c:pt>
                <c:pt idx="12" formatCode="_-* #,##0_-;\-* #,##0_-;_-* &quot;-&quot;??_-;_-@_-">
                  <c:v>485468</c:v>
                </c:pt>
                <c:pt idx="13" formatCode="_-* #,##0_-;\-* #,##0_-;_-* &quot;-&quot;??_-;_-@_-">
                  <c:v>448358</c:v>
                </c:pt>
                <c:pt idx="14" formatCode="_-* #,##0_-;\-* #,##0_-;_-* &quot;-&quot;??_-;_-@_-">
                  <c:v>646648</c:v>
                </c:pt>
                <c:pt idx="15" formatCode="_-* #,##0_-;\-* #,##0_-;_-* &quot;-&quot;??_-;_-@_-">
                  <c:v>600551</c:v>
                </c:pt>
                <c:pt idx="16" formatCode="_-* #,##0_-;\-* #,##0_-;_-* &quot;-&quot;??_-;_-@_-">
                  <c:v>1395512</c:v>
                </c:pt>
                <c:pt idx="17" formatCode="_-* #,##0_-;\-* #,##0_-;_-* &quot;-&quot;??_-;_-@_-">
                  <c:v>560240</c:v>
                </c:pt>
                <c:pt idx="18" formatCode="_-* #,##0_-;\-* #,##0_-;_-* &quot;-&quot;??_-;_-@_-">
                  <c:v>12378719</c:v>
                </c:pt>
                <c:pt idx="19" formatCode="_-* #,##0_-;\-* #,##0_-;_-* &quot;-&quot;??_-;_-@_-">
                  <c:v>9966351</c:v>
                </c:pt>
                <c:pt idx="20" formatCode="_-* #,##0_-;\-* #,##0_-;_-* &quot;-&quot;??_-;_-@_-">
                  <c:v>44127156</c:v>
                </c:pt>
                <c:pt idx="21" formatCode="_-* #,##0_-;\-* #,##0_-;_-* &quot;-&quot;??_-;_-@_-">
                  <c:v>33652542</c:v>
                </c:pt>
                <c:pt idx="22" formatCode="_-* #,##0_-;\-* #,##0_-;_-* &quot;-&quot;??_-;_-@_-">
                  <c:v>46295286</c:v>
                </c:pt>
                <c:pt idx="23" formatCode="_-* #,##0_-;\-* #,##0_-;_-* &quot;-&quot;??_-;_-@_-">
                  <c:v>39859960</c:v>
                </c:pt>
                <c:pt idx="24" formatCode="_-* #,##0_-;\-* #,##0_-;_-* &quot;-&quot;??_-;_-@_-">
                  <c:v>53650186</c:v>
                </c:pt>
                <c:pt idx="25" formatCode="_-* #,##0_-;\-* #,##0_-;_-* &quot;-&quot;??_-;_-@_-">
                  <c:v>42376703</c:v>
                </c:pt>
                <c:pt idx="26" formatCode="_-* #,##0_-;\-* #,##0_-;_-* &quot;-&quot;??_-;_-@_-">
                  <c:v>95576789</c:v>
                </c:pt>
                <c:pt idx="27" formatCode="_-* #,##0_-;\-* #,##0_-;_-* &quot;-&quot;??_-;_-@_-">
                  <c:v>81386925</c:v>
                </c:pt>
                <c:pt idx="28" formatCode="_-* #,##0_-;\-* #,##0_-;_-* &quot;-&quot;??_-;_-@_-">
                  <c:v>130298785</c:v>
                </c:pt>
                <c:pt idx="29" formatCode="_-* #,##0_-;\-* #,##0_-;_-* &quot;-&quot;??_-;_-@_-">
                  <c:v>108054423</c:v>
                </c:pt>
                <c:pt idx="30" formatCode="_-* #,##0_-;\-* #,##0_-;_-* &quot;-&quot;??_-;_-@_-">
                  <c:v>146373467</c:v>
                </c:pt>
                <c:pt idx="31" formatCode="_-* #,##0_-;\-* #,##0_-;_-* &quot;-&quot;??_-;_-@_-">
                  <c:v>119705325</c:v>
                </c:pt>
                <c:pt idx="32" formatCode="_-* #,##0_-;\-* #,##0_-;_-* &quot;-&quot;??_-;_-@_-">
                  <c:v>164421130</c:v>
                </c:pt>
                <c:pt idx="33" formatCode="_-* #,##0_-;\-* #,##0_-;_-* &quot;-&quot;??_-;_-@_-">
                  <c:v>139433961</c:v>
                </c:pt>
                <c:pt idx="34" formatCode="_-* #,##0_-;\-* #,##0_-;_-* &quot;-&quot;??_-;_-@_-">
                  <c:v>192552801</c:v>
                </c:pt>
                <c:pt idx="35" formatCode="_-* #,##0_-;\-* #,##0_-;_-* &quot;-&quot;??_-;_-@_-">
                  <c:v>163777294</c:v>
                </c:pt>
                <c:pt idx="36" formatCode="_-* #,##0_-;\-* #,##0_-;_-* &quot;-&quot;??_-;_-@_-">
                  <c:v>254602458</c:v>
                </c:pt>
                <c:pt idx="37" formatCode="_-* #,##0_-;\-* #,##0_-;_-* &quot;-&quot;??_-;_-@_-">
                  <c:v>224675085</c:v>
                </c:pt>
                <c:pt idx="38" formatCode="_-* #,##0_-;\-* #,##0_-;_-* &quot;-&quot;??_-;_-@_-">
                  <c:v>306582244</c:v>
                </c:pt>
                <c:pt idx="39" formatCode="_-* #,##0_-;\-* #,##0_-;_-* &quot;-&quot;??_-;_-@_-">
                  <c:v>313189338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363602640"/>
        <c:axId val="-363613520"/>
      </c:barChart>
      <c:catAx>
        <c:axId val="-363602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UY"/>
          </a:p>
        </c:txPr>
        <c:crossAx val="-363613520"/>
        <c:crosses val="autoZero"/>
        <c:auto val="1"/>
        <c:lblAlgn val="ctr"/>
        <c:lblOffset val="100"/>
        <c:noMultiLvlLbl val="0"/>
      </c:catAx>
      <c:valAx>
        <c:axId val="-363613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UY"/>
          </a:p>
        </c:txPr>
        <c:crossAx val="-3636026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UY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UY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721179</xdr:colOff>
      <xdr:row>71</xdr:row>
      <xdr:rowOff>27214</xdr:rowOff>
    </xdr:from>
    <xdr:to>
      <xdr:col>16</xdr:col>
      <xdr:colOff>517072</xdr:colOff>
      <xdr:row>90</xdr:row>
      <xdr:rowOff>17689</xdr:rowOff>
    </xdr:to>
    <xdr:graphicFrame macro="">
      <xdr:nvGraphicFramePr>
        <xdr:cNvPr id="3" name="Gráfico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857250</xdr:colOff>
      <xdr:row>94</xdr:row>
      <xdr:rowOff>68036</xdr:rowOff>
    </xdr:from>
    <xdr:to>
      <xdr:col>16</xdr:col>
      <xdr:colOff>0</xdr:colOff>
      <xdr:row>114</xdr:row>
      <xdr:rowOff>126546</xdr:rowOff>
    </xdr:to>
    <xdr:graphicFrame macro="">
      <xdr:nvGraphicFramePr>
        <xdr:cNvPr id="4" name="Gráfico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108856</xdr:colOff>
      <xdr:row>119</xdr:row>
      <xdr:rowOff>77560</xdr:rowOff>
    </xdr:from>
    <xdr:to>
      <xdr:col>16</xdr:col>
      <xdr:colOff>1047749</xdr:colOff>
      <xdr:row>140</xdr:row>
      <xdr:rowOff>163285</xdr:rowOff>
    </xdr:to>
    <xdr:graphicFrame macro="">
      <xdr:nvGraphicFramePr>
        <xdr:cNvPr id="5" name="Gráfico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782409</xdr:colOff>
      <xdr:row>144</xdr:row>
      <xdr:rowOff>68036</xdr:rowOff>
    </xdr:from>
    <xdr:to>
      <xdr:col>16</xdr:col>
      <xdr:colOff>1061357</xdr:colOff>
      <xdr:row>166</xdr:row>
      <xdr:rowOff>136071</xdr:rowOff>
    </xdr:to>
    <xdr:graphicFrame macro="">
      <xdr:nvGraphicFramePr>
        <xdr:cNvPr id="6" name="Gráfico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734785</xdr:colOff>
      <xdr:row>169</xdr:row>
      <xdr:rowOff>13607</xdr:rowOff>
    </xdr:from>
    <xdr:to>
      <xdr:col>16</xdr:col>
      <xdr:colOff>1211035</xdr:colOff>
      <xdr:row>188</xdr:row>
      <xdr:rowOff>68036</xdr:rowOff>
    </xdr:to>
    <xdr:graphicFrame macro="">
      <xdr:nvGraphicFramePr>
        <xdr:cNvPr id="8" name="Gráfico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261937</xdr:colOff>
      <xdr:row>1</xdr:row>
      <xdr:rowOff>163512</xdr:rowOff>
    </xdr:from>
    <xdr:to>
      <xdr:col>26</xdr:col>
      <xdr:colOff>176213</xdr:colOff>
      <xdr:row>9</xdr:row>
      <xdr:rowOff>49212</xdr:rowOff>
    </xdr:to>
    <xdr:graphicFrame macro="">
      <xdr:nvGraphicFramePr>
        <xdr:cNvPr id="2" name="Grá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27</xdr:col>
      <xdr:colOff>523875</xdr:colOff>
      <xdr:row>10</xdr:row>
      <xdr:rowOff>126999</xdr:rowOff>
    </xdr:from>
    <xdr:to>
      <xdr:col>32</xdr:col>
      <xdr:colOff>95250</xdr:colOff>
      <xdr:row>24</xdr:row>
      <xdr:rowOff>174624</xdr:rowOff>
    </xdr:to>
    <xdr:graphicFrame macro="">
      <xdr:nvGraphicFramePr>
        <xdr:cNvPr id="6" name="Gráfico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492125</xdr:colOff>
      <xdr:row>25</xdr:row>
      <xdr:rowOff>17461</xdr:rowOff>
    </xdr:from>
    <xdr:to>
      <xdr:col>15</xdr:col>
      <xdr:colOff>103187</xdr:colOff>
      <xdr:row>44</xdr:row>
      <xdr:rowOff>174624</xdr:rowOff>
    </xdr:to>
    <xdr:graphicFrame macro="">
      <xdr:nvGraphicFramePr>
        <xdr:cNvPr id="8" name="Gráfico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</xdr:col>
      <xdr:colOff>1015999</xdr:colOff>
      <xdr:row>10</xdr:row>
      <xdr:rowOff>127000</xdr:rowOff>
    </xdr:from>
    <xdr:to>
      <xdr:col>27</xdr:col>
      <xdr:colOff>206375</xdr:colOff>
      <xdr:row>24</xdr:row>
      <xdr:rowOff>174625</xdr:rowOff>
    </xdr:to>
    <xdr:graphicFrame macro="">
      <xdr:nvGraphicFramePr>
        <xdr:cNvPr id="9" name="Gráfico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16</xdr:col>
      <xdr:colOff>444500</xdr:colOff>
      <xdr:row>25</xdr:row>
      <xdr:rowOff>144462</xdr:rowOff>
    </xdr:from>
    <xdr:to>
      <xdr:col>20</xdr:col>
      <xdr:colOff>269875</xdr:colOff>
      <xdr:row>40</xdr:row>
      <xdr:rowOff>30162</xdr:rowOff>
    </xdr:to>
    <xdr:graphicFrame macro="">
      <xdr:nvGraphicFramePr>
        <xdr:cNvPr id="10" name="Gráfico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676280</xdr:colOff>
      <xdr:row>2</xdr:row>
      <xdr:rowOff>57156</xdr:rowOff>
    </xdr:from>
    <xdr:to>
      <xdr:col>48</xdr:col>
      <xdr:colOff>609599</xdr:colOff>
      <xdr:row>21</xdr:row>
      <xdr:rowOff>133350</xdr:rowOff>
    </xdr:to>
    <xdr:graphicFrame macro="">
      <xdr:nvGraphicFramePr>
        <xdr:cNvPr id="2" name="Grá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esupuesto%20Ministerio%20de%20Educaci&#243;n%20y%20Cultura1999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ignación y Ejecución"/>
      <sheetName val="Asig.Dinámica"/>
    </sheetNames>
    <sheetDataSet>
      <sheetData sheetId="0">
        <row r="1">
          <cell r="A1" t="str">
            <v>UE</v>
          </cell>
          <cell r="B1" t="str">
            <v>Tipo Gasto</v>
          </cell>
          <cell r="C1" t="str">
            <v>CRV99</v>
          </cell>
          <cell r="D1" t="str">
            <v>Ejec99</v>
          </cell>
          <cell r="E1" t="str">
            <v>CRV00</v>
          </cell>
          <cell r="F1" t="str">
            <v>Ejec00</v>
          </cell>
          <cell r="G1" t="str">
            <v>CRV01</v>
          </cell>
          <cell r="H1" t="str">
            <v>Ejec01</v>
          </cell>
          <cell r="I1" t="str">
            <v>CRV02</v>
          </cell>
          <cell r="J1" t="str">
            <v>Ejec02</v>
          </cell>
          <cell r="K1" t="str">
            <v>CRV03</v>
          </cell>
          <cell r="L1" t="str">
            <v>Ejec03</v>
          </cell>
          <cell r="M1" t="str">
            <v>CRV04</v>
          </cell>
          <cell r="N1" t="str">
            <v>Ejec04</v>
          </cell>
          <cell r="O1" t="str">
            <v>CRV05</v>
          </cell>
          <cell r="P1" t="str">
            <v>Ejec05</v>
          </cell>
          <cell r="Q1" t="str">
            <v>CRV06</v>
          </cell>
          <cell r="R1" t="str">
            <v>Ejec06</v>
          </cell>
          <cell r="S1" t="str">
            <v>CRV07</v>
          </cell>
          <cell r="T1" t="str">
            <v>Ejec07</v>
          </cell>
          <cell r="U1" t="str">
            <v>CRV08</v>
          </cell>
          <cell r="V1" t="str">
            <v>Ejec08</v>
          </cell>
          <cell r="W1" t="str">
            <v>CRV09</v>
          </cell>
          <cell r="X1" t="str">
            <v>Ejec09</v>
          </cell>
          <cell r="Y1" t="str">
            <v>CRV10</v>
          </cell>
          <cell r="Z1" t="str">
            <v>Ejec10</v>
          </cell>
          <cell r="AA1" t="str">
            <v>CRV11</v>
          </cell>
          <cell r="AB1" t="str">
            <v>Ejec11</v>
          </cell>
          <cell r="AC1" t="str">
            <v>CRV12</v>
          </cell>
          <cell r="AD1" t="str">
            <v>Ejec12</v>
          </cell>
          <cell r="AE1" t="str">
            <v>CRV13</v>
          </cell>
          <cell r="AF1" t="str">
            <v>Ejec13</v>
          </cell>
          <cell r="AG1" t="str">
            <v>CRV14</v>
          </cell>
          <cell r="AH1" t="str">
            <v>Ejec14</v>
          </cell>
          <cell r="AI1" t="str">
            <v>CRV15</v>
          </cell>
          <cell r="AJ1" t="str">
            <v>Ejec15</v>
          </cell>
          <cell r="AK1" t="str">
            <v>CRV16</v>
          </cell>
          <cell r="AL1" t="str">
            <v>Ejec16</v>
          </cell>
          <cell r="AM1" t="str">
            <v>CRV17</v>
          </cell>
          <cell r="AN1" t="str">
            <v>CVR18</v>
          </cell>
        </row>
        <row r="5">
          <cell r="A5">
            <v>2</v>
          </cell>
          <cell r="B5">
            <v>1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1248345</v>
          </cell>
          <cell r="AJ5">
            <v>121977</v>
          </cell>
          <cell r="AK5">
            <v>215149642</v>
          </cell>
          <cell r="AL5">
            <v>213578198</v>
          </cell>
          <cell r="AM5">
            <v>202870433</v>
          </cell>
          <cell r="AN5">
            <v>219007031</v>
          </cell>
        </row>
        <row r="6">
          <cell r="A6">
            <v>2</v>
          </cell>
          <cell r="B6">
            <v>2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11496057</v>
          </cell>
          <cell r="AL6">
            <v>8970633</v>
          </cell>
          <cell r="AM6">
            <v>15650000</v>
          </cell>
          <cell r="AN6">
            <v>25500000</v>
          </cell>
        </row>
        <row r="7">
          <cell r="A7">
            <v>2</v>
          </cell>
          <cell r="B7">
            <v>3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1323562</v>
          </cell>
          <cell r="AJ7">
            <v>1067693</v>
          </cell>
          <cell r="AK7">
            <v>174301916</v>
          </cell>
          <cell r="AL7">
            <v>167687153</v>
          </cell>
          <cell r="AM7">
            <v>240653936</v>
          </cell>
          <cell r="AN7">
            <v>287358406</v>
          </cell>
        </row>
        <row r="26">
          <cell r="A26">
            <v>11</v>
          </cell>
          <cell r="B26">
            <v>1</v>
          </cell>
          <cell r="C26">
            <v>3088677</v>
          </cell>
          <cell r="D26">
            <v>2257403</v>
          </cell>
          <cell r="E26">
            <v>2723304</v>
          </cell>
          <cell r="F26">
            <v>1854920</v>
          </cell>
          <cell r="G26">
            <v>3940846</v>
          </cell>
          <cell r="H26">
            <v>3728555</v>
          </cell>
          <cell r="I26">
            <v>2939771</v>
          </cell>
          <cell r="J26">
            <v>2934944</v>
          </cell>
          <cell r="K26">
            <v>2755630</v>
          </cell>
          <cell r="L26">
            <v>2746624</v>
          </cell>
          <cell r="M26">
            <v>2886120</v>
          </cell>
          <cell r="N26">
            <v>2788229</v>
          </cell>
          <cell r="O26">
            <v>2761649</v>
          </cell>
          <cell r="P26">
            <v>2740825</v>
          </cell>
          <cell r="Q26">
            <v>3645799</v>
          </cell>
          <cell r="R26">
            <v>3259816</v>
          </cell>
          <cell r="S26">
            <v>4300055</v>
          </cell>
          <cell r="T26">
            <v>3748490</v>
          </cell>
          <cell r="U26">
            <v>10223128</v>
          </cell>
          <cell r="V26">
            <v>8568111</v>
          </cell>
          <cell r="W26">
            <v>10960732</v>
          </cell>
          <cell r="X26">
            <v>10224801</v>
          </cell>
          <cell r="Y26">
            <v>10740845</v>
          </cell>
          <cell r="Z26">
            <v>10205890</v>
          </cell>
          <cell r="AA26">
            <v>12581629</v>
          </cell>
          <cell r="AB26">
            <v>12379014</v>
          </cell>
          <cell r="AC26">
            <v>12434460</v>
          </cell>
          <cell r="AD26">
            <v>11589578</v>
          </cell>
          <cell r="AE26">
            <v>13719317</v>
          </cell>
          <cell r="AF26">
            <v>12828636</v>
          </cell>
          <cell r="AG26">
            <v>13546115</v>
          </cell>
          <cell r="AH26">
            <v>12629474</v>
          </cell>
          <cell r="AI26">
            <v>13988279</v>
          </cell>
          <cell r="AJ26">
            <v>12842036</v>
          </cell>
          <cell r="AK26">
            <v>15031894</v>
          </cell>
          <cell r="AL26">
            <v>14649171</v>
          </cell>
          <cell r="AM26">
            <v>17461685</v>
          </cell>
          <cell r="AN26">
            <v>16447723</v>
          </cell>
        </row>
        <row r="27">
          <cell r="A27">
            <v>11</v>
          </cell>
          <cell r="B27">
            <v>2</v>
          </cell>
          <cell r="C27">
            <v>90635</v>
          </cell>
          <cell r="D27">
            <v>0</v>
          </cell>
          <cell r="E27">
            <v>93354</v>
          </cell>
          <cell r="F27">
            <v>0</v>
          </cell>
          <cell r="G27">
            <v>1135060</v>
          </cell>
          <cell r="H27">
            <v>1125739</v>
          </cell>
          <cell r="I27">
            <v>1060000</v>
          </cell>
          <cell r="J27">
            <v>1009771</v>
          </cell>
          <cell r="K27">
            <v>519120</v>
          </cell>
          <cell r="L27">
            <v>511905</v>
          </cell>
          <cell r="M27">
            <v>622944</v>
          </cell>
          <cell r="N27">
            <v>593677</v>
          </cell>
          <cell r="O27">
            <v>605283</v>
          </cell>
          <cell r="P27">
            <v>586612</v>
          </cell>
          <cell r="Q27">
            <v>3365593</v>
          </cell>
          <cell r="R27">
            <v>3312415</v>
          </cell>
          <cell r="S27">
            <v>8320318</v>
          </cell>
          <cell r="T27">
            <v>7774714</v>
          </cell>
          <cell r="U27">
            <v>10725959</v>
          </cell>
          <cell r="V27">
            <v>10287737</v>
          </cell>
          <cell r="W27">
            <v>5787637</v>
          </cell>
          <cell r="X27">
            <v>5301329</v>
          </cell>
          <cell r="Y27">
            <v>5787637</v>
          </cell>
          <cell r="Z27">
            <v>5526287</v>
          </cell>
          <cell r="AA27">
            <v>5340000</v>
          </cell>
          <cell r="AB27">
            <v>5238636</v>
          </cell>
          <cell r="AC27">
            <v>5340000</v>
          </cell>
          <cell r="AD27">
            <v>5137673</v>
          </cell>
          <cell r="AE27">
            <v>13340000</v>
          </cell>
          <cell r="AF27">
            <v>13298926</v>
          </cell>
          <cell r="AG27">
            <v>13340000</v>
          </cell>
          <cell r="AH27">
            <v>5228162</v>
          </cell>
          <cell r="AI27">
            <v>5340000</v>
          </cell>
          <cell r="AJ27">
            <v>4999188</v>
          </cell>
          <cell r="AK27">
            <v>10228162</v>
          </cell>
          <cell r="AL27">
            <v>9499691</v>
          </cell>
          <cell r="AM27">
            <v>10228162</v>
          </cell>
          <cell r="AN27">
            <v>10228162</v>
          </cell>
        </row>
        <row r="28">
          <cell r="A28">
            <v>11</v>
          </cell>
          <cell r="B28">
            <v>3</v>
          </cell>
          <cell r="C28">
            <v>11839720</v>
          </cell>
          <cell r="D28">
            <v>9709824</v>
          </cell>
          <cell r="E28">
            <v>11631003</v>
          </cell>
          <cell r="F28">
            <v>9238078</v>
          </cell>
          <cell r="G28">
            <v>12854563</v>
          </cell>
          <cell r="H28">
            <v>10919492</v>
          </cell>
          <cell r="I28">
            <v>14090201</v>
          </cell>
          <cell r="J28">
            <v>11944331</v>
          </cell>
          <cell r="K28">
            <v>15276630</v>
          </cell>
          <cell r="L28">
            <v>13515623</v>
          </cell>
          <cell r="M28">
            <v>16806251</v>
          </cell>
          <cell r="N28">
            <v>14766614</v>
          </cell>
          <cell r="O28">
            <v>18383660</v>
          </cell>
          <cell r="P28">
            <v>16301396</v>
          </cell>
          <cell r="Q28">
            <v>21728305</v>
          </cell>
          <cell r="R28">
            <v>20100557</v>
          </cell>
          <cell r="S28">
            <v>28576572</v>
          </cell>
          <cell r="T28">
            <v>26448660</v>
          </cell>
          <cell r="U28">
            <v>38873351</v>
          </cell>
          <cell r="V28">
            <v>36575358</v>
          </cell>
          <cell r="W28">
            <v>44933826</v>
          </cell>
          <cell r="X28">
            <v>42919867</v>
          </cell>
          <cell r="Y28">
            <v>48989932</v>
          </cell>
          <cell r="Z28">
            <v>44890757</v>
          </cell>
          <cell r="AA28">
            <v>55049127</v>
          </cell>
          <cell r="AB28">
            <v>50618783</v>
          </cell>
          <cell r="AC28">
            <v>64900183</v>
          </cell>
          <cell r="AD28">
            <v>60455146</v>
          </cell>
          <cell r="AE28">
            <v>73455709</v>
          </cell>
          <cell r="AF28">
            <v>68654431</v>
          </cell>
          <cell r="AG28">
            <v>92536531</v>
          </cell>
          <cell r="AH28">
            <v>87473240</v>
          </cell>
          <cell r="AI28">
            <v>99763218</v>
          </cell>
          <cell r="AJ28">
            <v>93826077</v>
          </cell>
          <cell r="AK28">
            <v>131145780</v>
          </cell>
          <cell r="AL28">
            <v>116012674</v>
          </cell>
          <cell r="AM28">
            <v>143342714</v>
          </cell>
          <cell r="AN28">
            <v>144119826</v>
          </cell>
        </row>
        <row r="29">
          <cell r="A29">
            <v>12</v>
          </cell>
          <cell r="B29">
            <v>1</v>
          </cell>
          <cell r="C29">
            <v>11897158</v>
          </cell>
          <cell r="D29">
            <v>9385377</v>
          </cell>
          <cell r="E29">
            <v>13535186</v>
          </cell>
          <cell r="F29">
            <v>9495758</v>
          </cell>
          <cell r="G29">
            <v>9456963</v>
          </cell>
          <cell r="H29">
            <v>8131062</v>
          </cell>
          <cell r="I29">
            <v>5330385</v>
          </cell>
          <cell r="J29">
            <v>5159794</v>
          </cell>
          <cell r="K29">
            <v>9755210</v>
          </cell>
          <cell r="L29">
            <v>7779952</v>
          </cell>
          <cell r="M29">
            <v>10094936</v>
          </cell>
          <cell r="N29">
            <v>9335416</v>
          </cell>
          <cell r="O29">
            <v>10010422</v>
          </cell>
          <cell r="P29">
            <v>9387697</v>
          </cell>
          <cell r="Q29">
            <v>3405953</v>
          </cell>
          <cell r="R29">
            <v>2720665</v>
          </cell>
          <cell r="S29">
            <v>4110743</v>
          </cell>
          <cell r="T29">
            <v>3993462</v>
          </cell>
          <cell r="U29">
            <v>5000286</v>
          </cell>
          <cell r="V29">
            <v>4489548</v>
          </cell>
          <cell r="W29">
            <v>6857553</v>
          </cell>
          <cell r="X29">
            <v>6408480</v>
          </cell>
          <cell r="Y29">
            <v>20464092</v>
          </cell>
          <cell r="Z29">
            <v>20287195</v>
          </cell>
          <cell r="AA29">
            <v>7655806</v>
          </cell>
          <cell r="AB29">
            <v>7588371</v>
          </cell>
          <cell r="AC29">
            <v>15602477</v>
          </cell>
          <cell r="AD29">
            <v>14595089</v>
          </cell>
          <cell r="AE29">
            <v>9400741</v>
          </cell>
          <cell r="AF29">
            <v>9273566</v>
          </cell>
          <cell r="AG29">
            <v>28946544</v>
          </cell>
          <cell r="AH29">
            <v>28229565</v>
          </cell>
          <cell r="AI29">
            <v>13699322</v>
          </cell>
          <cell r="AJ29">
            <v>13044998</v>
          </cell>
          <cell r="AK29">
            <v>11452736</v>
          </cell>
          <cell r="AL29">
            <v>11433276</v>
          </cell>
          <cell r="AM29">
            <v>9482489</v>
          </cell>
          <cell r="AN29">
            <v>19801322</v>
          </cell>
        </row>
        <row r="30">
          <cell r="A30">
            <v>12</v>
          </cell>
          <cell r="B30">
            <v>2</v>
          </cell>
          <cell r="C30">
            <v>42829558</v>
          </cell>
          <cell r="D30">
            <v>37942766</v>
          </cell>
          <cell r="E30">
            <v>43733000</v>
          </cell>
          <cell r="F30">
            <v>19370479</v>
          </cell>
          <cell r="G30">
            <v>28425423</v>
          </cell>
          <cell r="H30">
            <v>17518229</v>
          </cell>
          <cell r="I30">
            <v>43082706</v>
          </cell>
          <cell r="J30">
            <v>29047557</v>
          </cell>
          <cell r="K30">
            <v>90396442</v>
          </cell>
          <cell r="L30">
            <v>44917789</v>
          </cell>
          <cell r="M30">
            <v>82317106</v>
          </cell>
          <cell r="N30">
            <v>60712876</v>
          </cell>
          <cell r="O30">
            <v>82229050</v>
          </cell>
          <cell r="P30">
            <v>77713253</v>
          </cell>
          <cell r="Q30">
            <v>192703500</v>
          </cell>
          <cell r="R30">
            <v>105809680</v>
          </cell>
          <cell r="S30">
            <v>205669933</v>
          </cell>
          <cell r="T30">
            <v>204723475</v>
          </cell>
          <cell r="U30">
            <v>111379404</v>
          </cell>
          <cell r="V30">
            <v>111345534</v>
          </cell>
          <cell r="W30">
            <v>18599870</v>
          </cell>
          <cell r="X30">
            <v>16622026</v>
          </cell>
          <cell r="Y30">
            <v>14965862</v>
          </cell>
          <cell r="Z30">
            <v>14835715</v>
          </cell>
          <cell r="AA30">
            <v>1600000</v>
          </cell>
          <cell r="AB30">
            <v>1567387</v>
          </cell>
          <cell r="AC30">
            <v>1600000</v>
          </cell>
          <cell r="AD30">
            <v>1555313</v>
          </cell>
          <cell r="AE30">
            <v>1600000</v>
          </cell>
          <cell r="AF30">
            <v>1556745</v>
          </cell>
          <cell r="AG30">
            <v>7940000</v>
          </cell>
          <cell r="AH30">
            <v>7939552</v>
          </cell>
          <cell r="AI30">
            <v>1600000</v>
          </cell>
          <cell r="AJ30">
            <v>1599976</v>
          </cell>
          <cell r="AK30">
            <v>499553</v>
          </cell>
          <cell r="AL30">
            <v>211578</v>
          </cell>
          <cell r="AM30">
            <v>499553</v>
          </cell>
          <cell r="AN30">
            <v>1349553</v>
          </cell>
        </row>
        <row r="31">
          <cell r="A31">
            <v>12</v>
          </cell>
          <cell r="B31">
            <v>3</v>
          </cell>
          <cell r="C31">
            <v>11785540</v>
          </cell>
          <cell r="D31">
            <v>10435973</v>
          </cell>
          <cell r="E31">
            <v>11852341</v>
          </cell>
          <cell r="F31">
            <v>9349362</v>
          </cell>
          <cell r="G31">
            <v>10935040</v>
          </cell>
          <cell r="H31">
            <v>10697241</v>
          </cell>
          <cell r="I31">
            <v>11023230</v>
          </cell>
          <cell r="J31">
            <v>10472389</v>
          </cell>
          <cell r="K31">
            <v>11484812</v>
          </cell>
          <cell r="L31">
            <v>9530724</v>
          </cell>
          <cell r="M31">
            <v>12655903</v>
          </cell>
          <cell r="N31">
            <v>11845374</v>
          </cell>
          <cell r="O31">
            <v>13221324</v>
          </cell>
          <cell r="P31">
            <v>12606281</v>
          </cell>
          <cell r="Q31">
            <v>14360198</v>
          </cell>
          <cell r="R31">
            <v>13628629</v>
          </cell>
          <cell r="S31">
            <v>16440570</v>
          </cell>
          <cell r="T31">
            <v>14980450</v>
          </cell>
          <cell r="U31">
            <v>18208989</v>
          </cell>
          <cell r="V31">
            <v>16799085</v>
          </cell>
          <cell r="W31">
            <v>18431128</v>
          </cell>
          <cell r="X31">
            <v>16881312</v>
          </cell>
          <cell r="Y31">
            <v>19639277</v>
          </cell>
          <cell r="Z31">
            <v>17025234</v>
          </cell>
          <cell r="AA31">
            <v>33599978</v>
          </cell>
          <cell r="AB31">
            <v>28785761</v>
          </cell>
          <cell r="AC31">
            <v>45984206</v>
          </cell>
          <cell r="AD31">
            <v>34446099</v>
          </cell>
          <cell r="AE31">
            <v>46201092</v>
          </cell>
          <cell r="AF31">
            <v>38088031</v>
          </cell>
          <cell r="AG31">
            <v>46175008</v>
          </cell>
          <cell r="AH31">
            <v>38337718</v>
          </cell>
          <cell r="AI31">
            <v>46457399</v>
          </cell>
          <cell r="AJ31">
            <v>37538060</v>
          </cell>
          <cell r="AK31">
            <v>53110437</v>
          </cell>
          <cell r="AL31">
            <v>38923322</v>
          </cell>
          <cell r="AM31">
            <v>49688801</v>
          </cell>
          <cell r="AN31">
            <v>51155870</v>
          </cell>
        </row>
        <row r="32">
          <cell r="A32">
            <v>13</v>
          </cell>
          <cell r="B32">
            <v>1</v>
          </cell>
          <cell r="C32">
            <v>51084946</v>
          </cell>
          <cell r="D32">
            <v>31858255</v>
          </cell>
          <cell r="E32">
            <v>52688928</v>
          </cell>
          <cell r="F32">
            <v>32697878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</row>
        <row r="33">
          <cell r="A33">
            <v>13</v>
          </cell>
          <cell r="B33">
            <v>2</v>
          </cell>
          <cell r="C33">
            <v>8620974</v>
          </cell>
          <cell r="D33">
            <v>6485608</v>
          </cell>
          <cell r="E33">
            <v>9144974</v>
          </cell>
          <cell r="F33">
            <v>4708955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</row>
        <row r="34">
          <cell r="A34">
            <v>13</v>
          </cell>
          <cell r="B34">
            <v>3</v>
          </cell>
          <cell r="C34">
            <v>112193902</v>
          </cell>
          <cell r="D34">
            <v>99313219</v>
          </cell>
          <cell r="E34">
            <v>114094266</v>
          </cell>
          <cell r="F34">
            <v>101504247</v>
          </cell>
          <cell r="G34">
            <v>54624</v>
          </cell>
          <cell r="H34">
            <v>54624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</row>
        <row r="41">
          <cell r="A41">
            <v>17</v>
          </cell>
          <cell r="B41">
            <v>1</v>
          </cell>
          <cell r="C41">
            <v>592468</v>
          </cell>
          <cell r="D41">
            <v>564373</v>
          </cell>
          <cell r="E41">
            <v>657116</v>
          </cell>
          <cell r="F41">
            <v>607002</v>
          </cell>
          <cell r="G41">
            <v>833533</v>
          </cell>
          <cell r="H41">
            <v>796161</v>
          </cell>
          <cell r="I41">
            <v>954168</v>
          </cell>
          <cell r="J41">
            <v>952478</v>
          </cell>
          <cell r="K41">
            <v>1156936</v>
          </cell>
          <cell r="L41">
            <v>976992</v>
          </cell>
          <cell r="M41">
            <v>1023546</v>
          </cell>
          <cell r="N41">
            <v>734333</v>
          </cell>
          <cell r="O41">
            <v>770261</v>
          </cell>
          <cell r="P41">
            <v>702629</v>
          </cell>
          <cell r="Q41">
            <v>933105</v>
          </cell>
          <cell r="R41">
            <v>784872</v>
          </cell>
          <cell r="S41">
            <v>1516304</v>
          </cell>
          <cell r="T41">
            <v>1301735</v>
          </cell>
          <cell r="U41">
            <v>1808163</v>
          </cell>
          <cell r="V41">
            <v>1725450</v>
          </cell>
          <cell r="W41">
            <v>1890895</v>
          </cell>
          <cell r="X41">
            <v>1796090</v>
          </cell>
          <cell r="Y41">
            <v>2022492</v>
          </cell>
          <cell r="Z41">
            <v>1957544</v>
          </cell>
          <cell r="AA41">
            <v>2320780</v>
          </cell>
          <cell r="AB41">
            <v>2059256</v>
          </cell>
          <cell r="AC41">
            <v>2088364</v>
          </cell>
          <cell r="AD41">
            <v>1830626</v>
          </cell>
          <cell r="AE41">
            <v>1313194</v>
          </cell>
          <cell r="AF41">
            <v>1248313</v>
          </cell>
          <cell r="AG41">
            <v>1491222</v>
          </cell>
          <cell r="AH41">
            <v>1251037</v>
          </cell>
          <cell r="AI41">
            <v>1595894</v>
          </cell>
          <cell r="AJ41">
            <v>1484859</v>
          </cell>
          <cell r="AK41">
            <v>1758167</v>
          </cell>
          <cell r="AL41">
            <v>1637305</v>
          </cell>
          <cell r="AM41">
            <v>1803665</v>
          </cell>
          <cell r="AN41">
            <v>1727098</v>
          </cell>
        </row>
        <row r="42">
          <cell r="A42">
            <v>17</v>
          </cell>
          <cell r="B42">
            <v>2</v>
          </cell>
          <cell r="C42">
            <v>108905</v>
          </cell>
          <cell r="D42">
            <v>93203</v>
          </cell>
          <cell r="E42">
            <v>113905</v>
          </cell>
          <cell r="F42">
            <v>100043</v>
          </cell>
          <cell r="G42">
            <v>175934</v>
          </cell>
          <cell r="H42">
            <v>114322</v>
          </cell>
          <cell r="I42">
            <v>113882</v>
          </cell>
          <cell r="J42">
            <v>88168</v>
          </cell>
          <cell r="K42">
            <v>111240</v>
          </cell>
          <cell r="L42">
            <v>100219</v>
          </cell>
          <cell r="M42">
            <v>111240</v>
          </cell>
          <cell r="N42">
            <v>101416</v>
          </cell>
          <cell r="O42">
            <v>111240</v>
          </cell>
          <cell r="P42">
            <v>86622</v>
          </cell>
          <cell r="Q42">
            <v>96180</v>
          </cell>
          <cell r="R42">
            <v>94706</v>
          </cell>
          <cell r="S42">
            <v>100000</v>
          </cell>
          <cell r="T42">
            <v>97824</v>
          </cell>
          <cell r="U42">
            <v>97240</v>
          </cell>
          <cell r="V42">
            <v>96869</v>
          </cell>
          <cell r="W42">
            <v>100980</v>
          </cell>
          <cell r="X42">
            <v>73235</v>
          </cell>
          <cell r="Y42">
            <v>100980</v>
          </cell>
          <cell r="Z42">
            <v>85448</v>
          </cell>
          <cell r="AA42">
            <v>130000</v>
          </cell>
          <cell r="AB42">
            <v>69048</v>
          </cell>
          <cell r="AC42">
            <v>168000</v>
          </cell>
          <cell r="AD42">
            <v>118875</v>
          </cell>
          <cell r="AE42">
            <v>100000</v>
          </cell>
          <cell r="AF42">
            <v>86888</v>
          </cell>
          <cell r="AG42">
            <v>200000</v>
          </cell>
          <cell r="AH42">
            <v>91121</v>
          </cell>
          <cell r="AI42">
            <v>300000</v>
          </cell>
          <cell r="AJ42">
            <v>298012</v>
          </cell>
          <cell r="AK42">
            <v>291121</v>
          </cell>
          <cell r="AL42">
            <v>261527</v>
          </cell>
          <cell r="AM42">
            <v>291121</v>
          </cell>
          <cell r="AN42">
            <v>291121</v>
          </cell>
        </row>
        <row r="43">
          <cell r="A43">
            <v>17</v>
          </cell>
          <cell r="B43">
            <v>3</v>
          </cell>
          <cell r="C43">
            <v>5350611</v>
          </cell>
          <cell r="D43">
            <v>4606672</v>
          </cell>
          <cell r="E43">
            <v>5441888</v>
          </cell>
          <cell r="F43">
            <v>4730106</v>
          </cell>
          <cell r="G43">
            <v>5431524</v>
          </cell>
          <cell r="H43">
            <v>4971001</v>
          </cell>
          <cell r="I43">
            <v>5596473</v>
          </cell>
          <cell r="J43">
            <v>5109172</v>
          </cell>
          <cell r="K43">
            <v>5738348</v>
          </cell>
          <cell r="L43">
            <v>4833115</v>
          </cell>
          <cell r="M43">
            <v>6413309</v>
          </cell>
          <cell r="N43">
            <v>5135555</v>
          </cell>
          <cell r="O43">
            <v>7246802</v>
          </cell>
          <cell r="P43">
            <v>6182008</v>
          </cell>
          <cell r="Q43">
            <v>7838992</v>
          </cell>
          <cell r="R43">
            <v>6511234</v>
          </cell>
          <cell r="S43">
            <v>8398671</v>
          </cell>
          <cell r="T43">
            <v>7120186</v>
          </cell>
          <cell r="U43">
            <v>9628717</v>
          </cell>
          <cell r="V43">
            <v>7857519</v>
          </cell>
          <cell r="W43">
            <v>10402952</v>
          </cell>
          <cell r="X43">
            <v>7992548</v>
          </cell>
          <cell r="Y43">
            <v>11988426</v>
          </cell>
          <cell r="Z43">
            <v>9343457</v>
          </cell>
          <cell r="AA43">
            <v>13234990</v>
          </cell>
          <cell r="AB43">
            <v>10080918</v>
          </cell>
          <cell r="AC43">
            <v>14649630</v>
          </cell>
          <cell r="AD43">
            <v>10909158</v>
          </cell>
          <cell r="AE43">
            <v>17100439</v>
          </cell>
          <cell r="AF43">
            <v>11884152</v>
          </cell>
          <cell r="AG43">
            <v>18335720</v>
          </cell>
          <cell r="AH43">
            <v>12375187</v>
          </cell>
          <cell r="AI43">
            <v>19599149</v>
          </cell>
          <cell r="AJ43">
            <v>13146323</v>
          </cell>
          <cell r="AK43">
            <v>22422515</v>
          </cell>
          <cell r="AL43">
            <v>14890629</v>
          </cell>
          <cell r="AM43">
            <v>22470385</v>
          </cell>
          <cell r="AN43">
            <v>23014812</v>
          </cell>
        </row>
        <row r="44">
          <cell r="A44">
            <v>18</v>
          </cell>
          <cell r="B44">
            <v>1</v>
          </cell>
          <cell r="C44">
            <v>51207998</v>
          </cell>
          <cell r="D44">
            <v>30587222</v>
          </cell>
          <cell r="E44">
            <v>55952079</v>
          </cell>
          <cell r="F44">
            <v>28717467</v>
          </cell>
          <cell r="G44">
            <v>37865240</v>
          </cell>
          <cell r="H44">
            <v>27370750</v>
          </cell>
          <cell r="I44">
            <v>34123254</v>
          </cell>
          <cell r="J44">
            <v>23148953</v>
          </cell>
          <cell r="K44">
            <v>36164331</v>
          </cell>
          <cell r="L44">
            <v>24998100</v>
          </cell>
          <cell r="M44">
            <v>38370362</v>
          </cell>
          <cell r="N44">
            <v>29595845</v>
          </cell>
          <cell r="O44">
            <v>41695366</v>
          </cell>
          <cell r="P44">
            <v>32969979</v>
          </cell>
          <cell r="Q44">
            <v>36023538</v>
          </cell>
          <cell r="R44">
            <v>34397354</v>
          </cell>
          <cell r="S44">
            <v>46435082</v>
          </cell>
          <cell r="T44">
            <v>41434496</v>
          </cell>
          <cell r="U44">
            <v>46999477</v>
          </cell>
          <cell r="V44">
            <v>43408528</v>
          </cell>
          <cell r="W44">
            <v>51360757</v>
          </cell>
          <cell r="X44">
            <v>47739252</v>
          </cell>
          <cell r="Y44">
            <v>48003961</v>
          </cell>
          <cell r="Z44">
            <v>46711736</v>
          </cell>
          <cell r="AA44">
            <v>65417295</v>
          </cell>
          <cell r="AB44">
            <v>64324227</v>
          </cell>
          <cell r="AC44">
            <v>79751114</v>
          </cell>
          <cell r="AD44">
            <v>70940601</v>
          </cell>
          <cell r="AE44">
            <v>89846586</v>
          </cell>
          <cell r="AF44">
            <v>83175261</v>
          </cell>
          <cell r="AG44">
            <v>82501415</v>
          </cell>
          <cell r="AH44">
            <v>62725068</v>
          </cell>
          <cell r="AI44">
            <v>83995760</v>
          </cell>
          <cell r="AJ44">
            <v>64450360</v>
          </cell>
          <cell r="AK44">
            <v>64371505</v>
          </cell>
          <cell r="AL44">
            <v>60111862</v>
          </cell>
          <cell r="AM44">
            <v>68886508</v>
          </cell>
          <cell r="AN44">
            <v>66402058</v>
          </cell>
        </row>
        <row r="45">
          <cell r="A45">
            <v>18</v>
          </cell>
          <cell r="B45">
            <v>2</v>
          </cell>
          <cell r="C45">
            <v>13166465</v>
          </cell>
          <cell r="D45">
            <v>7620597</v>
          </cell>
          <cell r="E45">
            <v>13561512</v>
          </cell>
          <cell r="F45">
            <v>4983387</v>
          </cell>
          <cell r="G45">
            <v>14043250</v>
          </cell>
          <cell r="H45">
            <v>5760102</v>
          </cell>
          <cell r="I45">
            <v>8691519</v>
          </cell>
          <cell r="J45">
            <v>3116274</v>
          </cell>
          <cell r="K45">
            <v>8489884</v>
          </cell>
          <cell r="L45">
            <v>1692484</v>
          </cell>
          <cell r="M45">
            <v>8489884</v>
          </cell>
          <cell r="N45">
            <v>194575</v>
          </cell>
          <cell r="O45">
            <v>17789884</v>
          </cell>
          <cell r="P45">
            <v>13796209</v>
          </cell>
          <cell r="Q45">
            <v>15105580</v>
          </cell>
          <cell r="R45">
            <v>13276734</v>
          </cell>
          <cell r="S45">
            <v>95886934</v>
          </cell>
          <cell r="T45">
            <v>94435627</v>
          </cell>
          <cell r="U45">
            <v>27638226</v>
          </cell>
          <cell r="V45">
            <v>27180470</v>
          </cell>
          <cell r="W45">
            <v>27212573</v>
          </cell>
          <cell r="X45">
            <v>26748077</v>
          </cell>
          <cell r="Y45">
            <v>18227958</v>
          </cell>
          <cell r="Z45">
            <v>18168846</v>
          </cell>
          <cell r="AA45">
            <v>7780000</v>
          </cell>
          <cell r="AB45">
            <v>7531365</v>
          </cell>
          <cell r="AC45">
            <v>7930800</v>
          </cell>
          <cell r="AD45">
            <v>7730025</v>
          </cell>
          <cell r="AE45">
            <v>7780000</v>
          </cell>
          <cell r="AF45">
            <v>6995920</v>
          </cell>
          <cell r="AG45">
            <v>7780000</v>
          </cell>
          <cell r="AH45">
            <v>7300744</v>
          </cell>
          <cell r="AI45">
            <v>7780000</v>
          </cell>
          <cell r="AJ45">
            <v>7310719</v>
          </cell>
          <cell r="AK45">
            <v>7300000</v>
          </cell>
          <cell r="AL45">
            <v>7270296</v>
          </cell>
          <cell r="AM45">
            <v>7300000</v>
          </cell>
          <cell r="AN45">
            <v>7300000</v>
          </cell>
        </row>
        <row r="46">
          <cell r="A46">
            <v>18</v>
          </cell>
          <cell r="B46">
            <v>3</v>
          </cell>
          <cell r="C46">
            <v>146118967</v>
          </cell>
          <cell r="D46">
            <v>120747730</v>
          </cell>
          <cell r="E46">
            <v>147385388</v>
          </cell>
          <cell r="F46">
            <v>111301702</v>
          </cell>
          <cell r="G46">
            <v>151457336</v>
          </cell>
          <cell r="H46">
            <v>117227787</v>
          </cell>
          <cell r="I46">
            <v>151983519</v>
          </cell>
          <cell r="J46">
            <v>113062276</v>
          </cell>
          <cell r="K46">
            <v>154091316</v>
          </cell>
          <cell r="L46">
            <v>119406082</v>
          </cell>
          <cell r="M46">
            <v>161729885</v>
          </cell>
          <cell r="N46">
            <v>127227462</v>
          </cell>
          <cell r="O46">
            <v>173898739</v>
          </cell>
          <cell r="P46">
            <v>143317067</v>
          </cell>
          <cell r="Q46">
            <v>188096950</v>
          </cell>
          <cell r="R46">
            <v>161983437</v>
          </cell>
          <cell r="S46">
            <v>209712245</v>
          </cell>
          <cell r="T46">
            <v>186580214</v>
          </cell>
          <cell r="U46">
            <v>239564428</v>
          </cell>
          <cell r="V46">
            <v>217446458</v>
          </cell>
          <cell r="W46">
            <v>254688361</v>
          </cell>
          <cell r="X46">
            <v>228502643</v>
          </cell>
          <cell r="Y46">
            <v>284185255</v>
          </cell>
          <cell r="Z46">
            <v>257708771</v>
          </cell>
          <cell r="AA46">
            <v>333827103</v>
          </cell>
          <cell r="AB46">
            <v>304174562</v>
          </cell>
          <cell r="AC46">
            <v>352914020</v>
          </cell>
          <cell r="AD46">
            <v>316445742</v>
          </cell>
          <cell r="AE46">
            <v>420866159</v>
          </cell>
          <cell r="AF46">
            <v>341589327</v>
          </cell>
          <cell r="AG46">
            <v>619733892</v>
          </cell>
          <cell r="AH46">
            <v>379795376</v>
          </cell>
          <cell r="AI46">
            <v>672169109</v>
          </cell>
          <cell r="AJ46">
            <v>397349523</v>
          </cell>
          <cell r="AK46">
            <v>738546200</v>
          </cell>
          <cell r="AL46">
            <v>412667672</v>
          </cell>
          <cell r="AM46">
            <v>570597352</v>
          </cell>
          <cell r="AN46">
            <v>585706679</v>
          </cell>
        </row>
        <row r="47">
          <cell r="A47">
            <v>19</v>
          </cell>
          <cell r="B47">
            <v>1</v>
          </cell>
          <cell r="C47">
            <v>17932056</v>
          </cell>
          <cell r="D47">
            <v>14744774</v>
          </cell>
          <cell r="E47">
            <v>24803760</v>
          </cell>
          <cell r="F47">
            <v>23092043</v>
          </cell>
          <cell r="G47">
            <v>29576709</v>
          </cell>
          <cell r="H47">
            <v>29038873</v>
          </cell>
          <cell r="I47">
            <v>28782212</v>
          </cell>
          <cell r="J47">
            <v>27978217</v>
          </cell>
          <cell r="K47">
            <v>29943701</v>
          </cell>
          <cell r="L47">
            <v>27935816</v>
          </cell>
          <cell r="M47">
            <v>30640005</v>
          </cell>
          <cell r="N47">
            <v>26150352</v>
          </cell>
          <cell r="O47">
            <v>31941924</v>
          </cell>
          <cell r="P47">
            <v>27970370</v>
          </cell>
          <cell r="Q47">
            <v>29565232</v>
          </cell>
          <cell r="R47">
            <v>28794855</v>
          </cell>
          <cell r="S47">
            <v>30925429</v>
          </cell>
          <cell r="T47">
            <v>30054974</v>
          </cell>
          <cell r="U47">
            <v>32895690</v>
          </cell>
          <cell r="V47">
            <v>31465206</v>
          </cell>
          <cell r="W47">
            <v>34794593</v>
          </cell>
          <cell r="X47">
            <v>34019273</v>
          </cell>
          <cell r="Y47">
            <v>39504101</v>
          </cell>
          <cell r="Z47">
            <v>38363574</v>
          </cell>
          <cell r="AA47">
            <v>48482617</v>
          </cell>
          <cell r="AB47">
            <v>41500352</v>
          </cell>
          <cell r="AC47">
            <v>49100721</v>
          </cell>
          <cell r="AD47">
            <v>43934932</v>
          </cell>
          <cell r="AE47">
            <v>49572916</v>
          </cell>
          <cell r="AF47">
            <v>47903993</v>
          </cell>
          <cell r="AG47">
            <v>57204012</v>
          </cell>
          <cell r="AH47">
            <v>56643521</v>
          </cell>
          <cell r="AI47">
            <v>69500512</v>
          </cell>
          <cell r="AJ47">
            <v>67691454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</row>
        <row r="48">
          <cell r="A48">
            <v>19</v>
          </cell>
          <cell r="B48">
            <v>2</v>
          </cell>
          <cell r="C48">
            <v>370133</v>
          </cell>
          <cell r="D48">
            <v>368861</v>
          </cell>
          <cell r="E48">
            <v>377877</v>
          </cell>
          <cell r="F48">
            <v>377877</v>
          </cell>
          <cell r="G48">
            <v>391400</v>
          </cell>
          <cell r="H48">
            <v>391385</v>
          </cell>
          <cell r="I48">
            <v>2879442</v>
          </cell>
          <cell r="J48">
            <v>412000</v>
          </cell>
          <cell r="K48">
            <v>2106144</v>
          </cell>
          <cell r="L48">
            <v>291765</v>
          </cell>
          <cell r="M48">
            <v>2106144</v>
          </cell>
          <cell r="N48">
            <v>274268</v>
          </cell>
          <cell r="O48">
            <v>2106144</v>
          </cell>
          <cell r="P48">
            <v>296134</v>
          </cell>
          <cell r="Q48">
            <v>1043000</v>
          </cell>
          <cell r="R48">
            <v>1039905</v>
          </cell>
          <cell r="S48">
            <v>972429</v>
          </cell>
          <cell r="T48">
            <v>972427</v>
          </cell>
          <cell r="U48">
            <v>1668631</v>
          </cell>
          <cell r="V48">
            <v>1667322</v>
          </cell>
          <cell r="W48">
            <v>1646095</v>
          </cell>
          <cell r="X48">
            <v>1599709</v>
          </cell>
          <cell r="Y48">
            <v>2546095</v>
          </cell>
          <cell r="Z48">
            <v>1586224</v>
          </cell>
          <cell r="AA48">
            <v>970000</v>
          </cell>
          <cell r="AB48">
            <v>942015</v>
          </cell>
          <cell r="AC48">
            <v>970000</v>
          </cell>
          <cell r="AD48">
            <v>969608</v>
          </cell>
          <cell r="AE48">
            <v>7403084</v>
          </cell>
          <cell r="AF48">
            <v>7340924</v>
          </cell>
          <cell r="AG48">
            <v>13944084</v>
          </cell>
          <cell r="AH48">
            <v>13944082</v>
          </cell>
          <cell r="AI48">
            <v>7970000</v>
          </cell>
          <cell r="AJ48">
            <v>7968009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</row>
        <row r="49">
          <cell r="A49">
            <v>19</v>
          </cell>
          <cell r="B49">
            <v>3</v>
          </cell>
          <cell r="C49">
            <v>107797533</v>
          </cell>
          <cell r="D49">
            <v>96125488</v>
          </cell>
          <cell r="E49">
            <v>112044307</v>
          </cell>
          <cell r="F49">
            <v>102212688</v>
          </cell>
          <cell r="G49">
            <v>120638500</v>
          </cell>
          <cell r="H49">
            <v>110672703</v>
          </cell>
          <cell r="I49">
            <v>125553305</v>
          </cell>
          <cell r="J49">
            <v>114444661</v>
          </cell>
          <cell r="K49">
            <v>134819478</v>
          </cell>
          <cell r="L49">
            <v>120628965</v>
          </cell>
          <cell r="M49">
            <v>146522286</v>
          </cell>
          <cell r="N49">
            <v>129994310</v>
          </cell>
          <cell r="O49">
            <v>158428620</v>
          </cell>
          <cell r="P49">
            <v>144574638</v>
          </cell>
          <cell r="Q49">
            <v>175901946</v>
          </cell>
          <cell r="R49">
            <v>159157258</v>
          </cell>
          <cell r="S49">
            <v>208269074</v>
          </cell>
          <cell r="T49">
            <v>182839010</v>
          </cell>
          <cell r="U49">
            <v>245562511</v>
          </cell>
          <cell r="V49">
            <v>219844352</v>
          </cell>
          <cell r="W49">
            <v>304459275</v>
          </cell>
          <cell r="X49">
            <v>272599321</v>
          </cell>
          <cell r="Y49">
            <v>329493724</v>
          </cell>
          <cell r="Z49">
            <v>307995095</v>
          </cell>
          <cell r="AA49">
            <v>357433127</v>
          </cell>
          <cell r="AB49">
            <v>335563992</v>
          </cell>
          <cell r="AC49">
            <v>393877477</v>
          </cell>
          <cell r="AD49">
            <v>362986983</v>
          </cell>
          <cell r="AE49">
            <v>552616968</v>
          </cell>
          <cell r="AF49">
            <v>416180184</v>
          </cell>
          <cell r="AG49">
            <v>667876522</v>
          </cell>
          <cell r="AH49">
            <v>523614839</v>
          </cell>
          <cell r="AI49">
            <v>745008249</v>
          </cell>
          <cell r="AJ49">
            <v>586545213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</row>
        <row r="50">
          <cell r="A50">
            <v>20</v>
          </cell>
          <cell r="B50">
            <v>1</v>
          </cell>
          <cell r="C50">
            <v>618760</v>
          </cell>
          <cell r="D50">
            <v>464607</v>
          </cell>
          <cell r="E50">
            <v>199283</v>
          </cell>
          <cell r="F50">
            <v>142378</v>
          </cell>
          <cell r="G50">
            <v>313634</v>
          </cell>
          <cell r="H50">
            <v>228215</v>
          </cell>
          <cell r="I50">
            <v>361743</v>
          </cell>
          <cell r="J50">
            <v>257949</v>
          </cell>
          <cell r="K50">
            <v>428458</v>
          </cell>
          <cell r="L50">
            <v>282014</v>
          </cell>
          <cell r="M50">
            <v>354842</v>
          </cell>
          <cell r="N50">
            <v>269463</v>
          </cell>
          <cell r="O50">
            <v>364586</v>
          </cell>
          <cell r="P50">
            <v>262739</v>
          </cell>
          <cell r="Q50">
            <v>397674</v>
          </cell>
          <cell r="R50">
            <v>374968</v>
          </cell>
          <cell r="S50">
            <v>420097</v>
          </cell>
          <cell r="T50">
            <v>342356</v>
          </cell>
          <cell r="U50">
            <v>441131</v>
          </cell>
          <cell r="V50">
            <v>410810</v>
          </cell>
          <cell r="W50">
            <v>1693572</v>
          </cell>
          <cell r="X50">
            <v>1410092</v>
          </cell>
          <cell r="Y50">
            <v>698033</v>
          </cell>
          <cell r="Z50">
            <v>662805</v>
          </cell>
          <cell r="AA50">
            <v>473817</v>
          </cell>
          <cell r="AB50">
            <v>395216</v>
          </cell>
          <cell r="AC50">
            <v>471999</v>
          </cell>
          <cell r="AD50">
            <v>413180</v>
          </cell>
          <cell r="AE50">
            <v>422637</v>
          </cell>
          <cell r="AF50">
            <v>397383</v>
          </cell>
          <cell r="AG50">
            <v>1408654</v>
          </cell>
          <cell r="AH50">
            <v>835622</v>
          </cell>
          <cell r="AI50">
            <v>1363492</v>
          </cell>
          <cell r="AJ50">
            <v>894723</v>
          </cell>
          <cell r="AK50">
            <v>890765</v>
          </cell>
          <cell r="AL50">
            <v>857093</v>
          </cell>
          <cell r="AM50">
            <v>956006</v>
          </cell>
          <cell r="AN50">
            <v>843996</v>
          </cell>
        </row>
        <row r="51">
          <cell r="A51">
            <v>20</v>
          </cell>
          <cell r="B51">
            <v>2</v>
          </cell>
          <cell r="C51">
            <v>15000</v>
          </cell>
          <cell r="D51">
            <v>13685</v>
          </cell>
          <cell r="E51">
            <v>16272</v>
          </cell>
          <cell r="F51">
            <v>14937</v>
          </cell>
          <cell r="G51">
            <v>68495</v>
          </cell>
          <cell r="H51">
            <v>65803</v>
          </cell>
          <cell r="I51">
            <v>72000</v>
          </cell>
          <cell r="J51">
            <v>47771</v>
          </cell>
          <cell r="K51">
            <v>51912</v>
          </cell>
          <cell r="L51">
            <v>16800</v>
          </cell>
          <cell r="M51">
            <v>51912</v>
          </cell>
          <cell r="N51">
            <v>43000</v>
          </cell>
          <cell r="O51">
            <v>51912</v>
          </cell>
          <cell r="P51">
            <v>47553</v>
          </cell>
          <cell r="Q51">
            <v>38676</v>
          </cell>
          <cell r="R51">
            <v>37129</v>
          </cell>
          <cell r="S51">
            <v>40223</v>
          </cell>
          <cell r="T51">
            <v>36146</v>
          </cell>
          <cell r="U51">
            <v>39113</v>
          </cell>
          <cell r="V51">
            <v>29806</v>
          </cell>
          <cell r="W51">
            <v>250677</v>
          </cell>
          <cell r="X51">
            <v>229546</v>
          </cell>
          <cell r="Y51">
            <v>40677</v>
          </cell>
          <cell r="Z51">
            <v>26136</v>
          </cell>
          <cell r="AA51">
            <v>50000</v>
          </cell>
          <cell r="AB51">
            <v>41124</v>
          </cell>
          <cell r="AC51">
            <v>50000</v>
          </cell>
          <cell r="AD51">
            <v>14984</v>
          </cell>
          <cell r="AE51">
            <v>50000</v>
          </cell>
          <cell r="AF51">
            <v>30500</v>
          </cell>
          <cell r="AG51">
            <v>50000</v>
          </cell>
          <cell r="AH51">
            <v>0</v>
          </cell>
          <cell r="AI51">
            <v>50000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</row>
        <row r="52">
          <cell r="A52">
            <v>20</v>
          </cell>
          <cell r="B52">
            <v>3</v>
          </cell>
          <cell r="C52">
            <v>9182925</v>
          </cell>
          <cell r="D52">
            <v>7417096</v>
          </cell>
          <cell r="E52">
            <v>9282662</v>
          </cell>
          <cell r="F52">
            <v>7880583</v>
          </cell>
          <cell r="G52">
            <v>9434298</v>
          </cell>
          <cell r="H52">
            <v>8169755</v>
          </cell>
          <cell r="I52">
            <v>9376349</v>
          </cell>
          <cell r="J52">
            <v>8010676</v>
          </cell>
          <cell r="K52">
            <v>9911040</v>
          </cell>
          <cell r="L52">
            <v>8476301</v>
          </cell>
          <cell r="M52">
            <v>10963196</v>
          </cell>
          <cell r="N52">
            <v>9442123</v>
          </cell>
          <cell r="O52">
            <v>11733985</v>
          </cell>
          <cell r="P52">
            <v>10193880</v>
          </cell>
          <cell r="Q52">
            <v>12836567</v>
          </cell>
          <cell r="R52">
            <v>11323828</v>
          </cell>
          <cell r="S52">
            <v>14913703</v>
          </cell>
          <cell r="T52">
            <v>13056261</v>
          </cell>
          <cell r="U52">
            <v>15581233</v>
          </cell>
          <cell r="V52">
            <v>14727585</v>
          </cell>
          <cell r="W52">
            <v>18512067</v>
          </cell>
          <cell r="X52">
            <v>15808073</v>
          </cell>
          <cell r="Y52">
            <v>21730315</v>
          </cell>
          <cell r="Z52">
            <v>16950086</v>
          </cell>
          <cell r="AA52">
            <v>20596795</v>
          </cell>
          <cell r="AB52">
            <v>16877222</v>
          </cell>
          <cell r="AC52">
            <v>21573199</v>
          </cell>
          <cell r="AD52">
            <v>17250543</v>
          </cell>
          <cell r="AE52">
            <v>26044920</v>
          </cell>
          <cell r="AF52">
            <v>17149557</v>
          </cell>
          <cell r="AG52">
            <v>28149120</v>
          </cell>
          <cell r="AH52">
            <v>18422670</v>
          </cell>
          <cell r="AI52">
            <v>31431567</v>
          </cell>
          <cell r="AJ52">
            <v>20546794</v>
          </cell>
          <cell r="AK52">
            <v>35376883</v>
          </cell>
          <cell r="AL52">
            <v>22586852</v>
          </cell>
          <cell r="AM52">
            <v>28619041</v>
          </cell>
          <cell r="AN52">
            <v>29828058</v>
          </cell>
        </row>
        <row r="53">
          <cell r="A53">
            <v>21</v>
          </cell>
          <cell r="B53">
            <v>1</v>
          </cell>
          <cell r="C53">
            <v>12376964</v>
          </cell>
          <cell r="D53">
            <v>9003569</v>
          </cell>
          <cell r="E53">
            <v>7021981</v>
          </cell>
          <cell r="F53">
            <v>4605868</v>
          </cell>
          <cell r="G53">
            <v>8444168</v>
          </cell>
          <cell r="H53">
            <v>5726640</v>
          </cell>
          <cell r="I53">
            <v>7685975</v>
          </cell>
          <cell r="J53">
            <v>5132662</v>
          </cell>
          <cell r="K53">
            <v>8817683</v>
          </cell>
          <cell r="L53">
            <v>6976724</v>
          </cell>
          <cell r="M53">
            <v>9440023</v>
          </cell>
          <cell r="N53">
            <v>6519670</v>
          </cell>
          <cell r="O53">
            <v>10528240</v>
          </cell>
          <cell r="P53">
            <v>6481814</v>
          </cell>
          <cell r="Q53">
            <v>9636170</v>
          </cell>
          <cell r="R53">
            <v>7109338</v>
          </cell>
          <cell r="S53">
            <v>12167712</v>
          </cell>
          <cell r="T53">
            <v>10540464</v>
          </cell>
          <cell r="U53">
            <v>15630174</v>
          </cell>
          <cell r="V53">
            <v>13047218</v>
          </cell>
          <cell r="W53">
            <v>17574923</v>
          </cell>
          <cell r="X53">
            <v>14596595</v>
          </cell>
          <cell r="Y53">
            <v>18637976</v>
          </cell>
          <cell r="Z53">
            <v>16657902</v>
          </cell>
          <cell r="AA53">
            <v>18987014</v>
          </cell>
          <cell r="AB53">
            <v>16700510</v>
          </cell>
          <cell r="AC53">
            <v>14782037</v>
          </cell>
          <cell r="AD53">
            <v>12517273</v>
          </cell>
          <cell r="AE53">
            <v>15937116</v>
          </cell>
          <cell r="AF53">
            <v>12637389</v>
          </cell>
          <cell r="AG53">
            <v>20023411</v>
          </cell>
          <cell r="AH53">
            <v>15493711</v>
          </cell>
          <cell r="AI53">
            <v>21810831</v>
          </cell>
          <cell r="AJ53">
            <v>17491926</v>
          </cell>
          <cell r="AK53">
            <v>19145851</v>
          </cell>
          <cell r="AL53">
            <v>18802142</v>
          </cell>
          <cell r="AM53">
            <v>19548269</v>
          </cell>
          <cell r="AN53">
            <v>16325973</v>
          </cell>
        </row>
        <row r="54">
          <cell r="A54">
            <v>21</v>
          </cell>
          <cell r="B54">
            <v>2</v>
          </cell>
          <cell r="C54">
            <v>484244</v>
          </cell>
          <cell r="D54">
            <v>443445</v>
          </cell>
          <cell r="E54">
            <v>506244</v>
          </cell>
          <cell r="F54">
            <v>484353</v>
          </cell>
          <cell r="G54">
            <v>606670</v>
          </cell>
          <cell r="H54">
            <v>596205</v>
          </cell>
          <cell r="I54">
            <v>600000</v>
          </cell>
          <cell r="J54">
            <v>584687</v>
          </cell>
          <cell r="K54">
            <v>459792</v>
          </cell>
          <cell r="L54">
            <v>432676</v>
          </cell>
          <cell r="M54">
            <v>459792</v>
          </cell>
          <cell r="N54">
            <v>362872</v>
          </cell>
          <cell r="O54">
            <v>459792</v>
          </cell>
          <cell r="P54">
            <v>450118</v>
          </cell>
          <cell r="Q54">
            <v>869314</v>
          </cell>
          <cell r="R54">
            <v>869046</v>
          </cell>
          <cell r="S54">
            <v>1096911</v>
          </cell>
          <cell r="T54">
            <v>868902</v>
          </cell>
          <cell r="U54">
            <v>3107574</v>
          </cell>
          <cell r="V54">
            <v>2924188</v>
          </cell>
          <cell r="W54">
            <v>2029011</v>
          </cell>
          <cell r="X54">
            <v>2022376</v>
          </cell>
          <cell r="Y54">
            <v>1629011</v>
          </cell>
          <cell r="Z54">
            <v>1616350</v>
          </cell>
          <cell r="AA54">
            <v>1850000</v>
          </cell>
          <cell r="AB54">
            <v>1842547</v>
          </cell>
          <cell r="AC54">
            <v>6800000</v>
          </cell>
          <cell r="AD54">
            <v>6797972</v>
          </cell>
          <cell r="AE54">
            <v>4800000</v>
          </cell>
          <cell r="AF54">
            <v>4619560</v>
          </cell>
          <cell r="AG54">
            <v>2300000</v>
          </cell>
          <cell r="AH54">
            <v>2242808</v>
          </cell>
          <cell r="AI54">
            <v>2300000</v>
          </cell>
          <cell r="AJ54">
            <v>2285623</v>
          </cell>
          <cell r="AK54">
            <v>4742808</v>
          </cell>
          <cell r="AL54">
            <v>4605870</v>
          </cell>
          <cell r="AM54">
            <v>4742808</v>
          </cell>
          <cell r="AN54">
            <v>4742808</v>
          </cell>
        </row>
        <row r="55">
          <cell r="A55">
            <v>21</v>
          </cell>
          <cell r="B55">
            <v>3</v>
          </cell>
          <cell r="C55">
            <v>32222684</v>
          </cell>
          <cell r="D55">
            <v>28533826</v>
          </cell>
          <cell r="E55">
            <v>40083497</v>
          </cell>
          <cell r="F55">
            <v>37808596</v>
          </cell>
          <cell r="G55">
            <v>44325948</v>
          </cell>
          <cell r="H55">
            <v>40561898</v>
          </cell>
          <cell r="I55">
            <v>45787999</v>
          </cell>
          <cell r="J55">
            <v>40463453</v>
          </cell>
          <cell r="K55">
            <v>47151982</v>
          </cell>
          <cell r="L55">
            <v>40402034</v>
          </cell>
          <cell r="M55">
            <v>50891131</v>
          </cell>
          <cell r="N55">
            <v>43692599</v>
          </cell>
          <cell r="O55">
            <v>55550317</v>
          </cell>
          <cell r="P55">
            <v>49229630</v>
          </cell>
          <cell r="Q55">
            <v>59149293</v>
          </cell>
          <cell r="R55">
            <v>54907464</v>
          </cell>
          <cell r="S55">
            <v>61749988</v>
          </cell>
          <cell r="T55">
            <v>59264822</v>
          </cell>
          <cell r="U55">
            <v>70707800</v>
          </cell>
          <cell r="V55">
            <v>64567073</v>
          </cell>
          <cell r="W55">
            <v>79509776</v>
          </cell>
          <cell r="X55">
            <v>74685348</v>
          </cell>
          <cell r="Y55">
            <v>97788167</v>
          </cell>
          <cell r="Z55">
            <v>87416031</v>
          </cell>
          <cell r="AA55">
            <v>110446671</v>
          </cell>
          <cell r="AB55">
            <v>98570892</v>
          </cell>
          <cell r="AC55">
            <v>118839275</v>
          </cell>
          <cell r="AD55">
            <v>108780430</v>
          </cell>
          <cell r="AE55">
            <v>140548878</v>
          </cell>
          <cell r="AF55">
            <v>111399624</v>
          </cell>
          <cell r="AG55">
            <v>161746255</v>
          </cell>
          <cell r="AH55">
            <v>123638016</v>
          </cell>
          <cell r="AI55">
            <v>173672713</v>
          </cell>
          <cell r="AJ55">
            <v>129015420</v>
          </cell>
          <cell r="AK55">
            <v>187817546</v>
          </cell>
          <cell r="AL55">
            <v>132219299</v>
          </cell>
          <cell r="AM55">
            <v>169189913</v>
          </cell>
          <cell r="AN55">
            <v>173489407</v>
          </cell>
        </row>
        <row r="56">
          <cell r="A56">
            <v>22</v>
          </cell>
          <cell r="B56">
            <v>1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665025</v>
          </cell>
          <cell r="H56">
            <v>431758</v>
          </cell>
          <cell r="I56">
            <v>1325503</v>
          </cell>
          <cell r="J56">
            <v>1177268</v>
          </cell>
          <cell r="K56">
            <v>4885577</v>
          </cell>
          <cell r="L56">
            <v>2600002</v>
          </cell>
          <cell r="M56">
            <v>3509743</v>
          </cell>
          <cell r="N56">
            <v>2338030</v>
          </cell>
          <cell r="O56">
            <v>3575060</v>
          </cell>
          <cell r="P56">
            <v>2498820</v>
          </cell>
          <cell r="Q56">
            <v>2822475</v>
          </cell>
          <cell r="R56">
            <v>2336749</v>
          </cell>
          <cell r="S56">
            <v>5091544</v>
          </cell>
          <cell r="T56">
            <v>3684321</v>
          </cell>
          <cell r="U56">
            <v>3761831</v>
          </cell>
          <cell r="V56">
            <v>1974435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5856013</v>
          </cell>
          <cell r="AB56">
            <v>4044348</v>
          </cell>
          <cell r="AC56">
            <v>4456699</v>
          </cell>
          <cell r="AD56">
            <v>3872321</v>
          </cell>
          <cell r="AE56">
            <v>3336682</v>
          </cell>
          <cell r="AF56">
            <v>2821565</v>
          </cell>
          <cell r="AG56">
            <v>4682058</v>
          </cell>
          <cell r="AH56">
            <v>4031671</v>
          </cell>
          <cell r="AI56">
            <v>5657432</v>
          </cell>
          <cell r="AJ56">
            <v>4686986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</row>
        <row r="57">
          <cell r="A57">
            <v>22</v>
          </cell>
          <cell r="B57">
            <v>2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117421</v>
          </cell>
          <cell r="H57">
            <v>0</v>
          </cell>
          <cell r="I57">
            <v>91106</v>
          </cell>
          <cell r="J57">
            <v>50760</v>
          </cell>
          <cell r="K57">
            <v>88992</v>
          </cell>
          <cell r="L57">
            <v>74438</v>
          </cell>
          <cell r="M57">
            <v>88992</v>
          </cell>
          <cell r="N57">
            <v>60661</v>
          </cell>
          <cell r="O57">
            <v>88992</v>
          </cell>
          <cell r="P57">
            <v>70834</v>
          </cell>
          <cell r="Q57">
            <v>192738</v>
          </cell>
          <cell r="R57">
            <v>191263</v>
          </cell>
          <cell r="S57">
            <v>116154</v>
          </cell>
          <cell r="T57">
            <v>105638</v>
          </cell>
          <cell r="U57">
            <v>124936</v>
          </cell>
          <cell r="V57">
            <v>119527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100000</v>
          </cell>
          <cell r="AB57">
            <v>99666</v>
          </cell>
          <cell r="AC57">
            <v>100000</v>
          </cell>
          <cell r="AD57">
            <v>99842</v>
          </cell>
          <cell r="AE57">
            <v>124300</v>
          </cell>
          <cell r="AF57">
            <v>123818</v>
          </cell>
          <cell r="AG57">
            <v>470000</v>
          </cell>
          <cell r="AH57">
            <v>457794</v>
          </cell>
          <cell r="AI57">
            <v>480000</v>
          </cell>
          <cell r="AJ57">
            <v>474128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</row>
        <row r="58">
          <cell r="A58">
            <v>22</v>
          </cell>
          <cell r="B58">
            <v>3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4190400</v>
          </cell>
          <cell r="H58">
            <v>2203608</v>
          </cell>
          <cell r="I58">
            <v>4239963</v>
          </cell>
          <cell r="J58">
            <v>2835722</v>
          </cell>
          <cell r="K58">
            <v>4614589</v>
          </cell>
          <cell r="L58">
            <v>3988177</v>
          </cell>
          <cell r="M58">
            <v>5037825</v>
          </cell>
          <cell r="N58">
            <v>4427574</v>
          </cell>
          <cell r="O58">
            <v>5197064</v>
          </cell>
          <cell r="P58">
            <v>4670824</v>
          </cell>
          <cell r="Q58">
            <v>5820739</v>
          </cell>
          <cell r="R58">
            <v>4651503</v>
          </cell>
          <cell r="S58">
            <v>7086126</v>
          </cell>
          <cell r="T58">
            <v>6320213</v>
          </cell>
          <cell r="U58">
            <v>7574356</v>
          </cell>
          <cell r="V58">
            <v>7268770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10358293</v>
          </cell>
          <cell r="AB58">
            <v>9763898</v>
          </cell>
          <cell r="AC58">
            <v>10942397</v>
          </cell>
          <cell r="AD58">
            <v>10377916</v>
          </cell>
          <cell r="AE58">
            <v>11971373</v>
          </cell>
          <cell r="AF58">
            <v>11031534</v>
          </cell>
          <cell r="AG58">
            <v>12737466</v>
          </cell>
          <cell r="AH58">
            <v>11981039</v>
          </cell>
          <cell r="AI58">
            <v>13615348</v>
          </cell>
          <cell r="AJ58">
            <v>11924899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</row>
      </sheetData>
      <sheetData sheetId="1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Presupuesto%20Ministerio%20de%20Educaci&#243;n%20y%20Cultura1999_2018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brera Díaz" refreshedDate="43197.825928472223" createdVersion="5" refreshedVersion="5" minRefreshableVersion="3" recordCount="64">
  <cacheSource type="worksheet">
    <worksheetSource ref="A1:AN1048576" sheet="Asignación y Ejecución" r:id="rId2"/>
  </cacheSource>
  <cacheFields count="40">
    <cacheField name="UE" numFmtId="0">
      <sharedItems containsString="0" containsBlank="1" containsNumber="1" containsInteger="1" minValue="1" maxValue="24" count="22">
        <n v="1"/>
        <n v="2"/>
        <n v="3"/>
        <n v="4"/>
        <n v="6"/>
        <n v="7"/>
        <n v="8"/>
        <n v="10"/>
        <n v="11"/>
        <n v="12"/>
        <n v="13"/>
        <n v="15"/>
        <n v="16"/>
        <n v="17"/>
        <n v="18"/>
        <n v="19"/>
        <n v="20"/>
        <n v="21"/>
        <n v="22"/>
        <n v="23"/>
        <n v="24"/>
        <m/>
      </sharedItems>
    </cacheField>
    <cacheField name="Tipo Gasto" numFmtId="0">
      <sharedItems containsString="0" containsBlank="1" containsNumber="1" containsInteger="1" minValue="1" maxValue="3" count="4">
        <n v="1"/>
        <n v="2"/>
        <n v="3"/>
        <m/>
      </sharedItems>
    </cacheField>
    <cacheField name="CRV99" numFmtId="0">
      <sharedItems containsString="0" containsBlank="1" containsNumber="1" containsInteger="1" minValue="0" maxValue="233684047"/>
    </cacheField>
    <cacheField name="Ejec99" numFmtId="0">
      <sharedItems containsString="0" containsBlank="1" containsNumber="1" containsInteger="1" minValue="0" maxValue="120747730"/>
    </cacheField>
    <cacheField name="CRV00" numFmtId="0">
      <sharedItems containsString="0" containsBlank="1" containsNumber="1" containsInteger="1" minValue="0" maxValue="235001635"/>
    </cacheField>
    <cacheField name="Ejec00" numFmtId="0">
      <sharedItems containsString="0" containsBlank="1" containsNumber="1" containsInteger="1" minValue="0" maxValue="111301702"/>
    </cacheField>
    <cacheField name="CRV01" numFmtId="0">
      <sharedItems containsString="0" containsBlank="1" containsNumber="1" containsInteger="1" minValue="0" maxValue="175789945"/>
    </cacheField>
    <cacheField name="Ejec01" numFmtId="0">
      <sharedItems containsString="0" containsBlank="1" containsNumber="1" containsInteger="1" minValue="0" maxValue="117227787"/>
    </cacheField>
    <cacheField name="CRV02" numFmtId="0">
      <sharedItems containsString="0" containsBlank="1" containsNumber="1" containsInteger="1" minValue="0" maxValue="151983519"/>
    </cacheField>
    <cacheField name="Ejec02" numFmtId="0">
      <sharedItems containsString="0" containsBlank="1" containsNumber="1" containsInteger="1" minValue="0" maxValue="114444661"/>
    </cacheField>
    <cacheField name="CRV03" numFmtId="0">
      <sharedItems containsString="0" containsBlank="1" containsNumber="1" containsInteger="1" minValue="0" maxValue="154091316"/>
    </cacheField>
    <cacheField name="Ejec03" numFmtId="0">
      <sharedItems containsString="0" containsBlank="1" containsNumber="1" containsInteger="1" minValue="0" maxValue="120628965"/>
    </cacheField>
    <cacheField name="CRV04" numFmtId="0">
      <sharedItems containsString="0" containsBlank="1" containsNumber="1" containsInteger="1" minValue="0" maxValue="161729885"/>
    </cacheField>
    <cacheField name="Ejec04" numFmtId="0">
      <sharedItems containsString="0" containsBlank="1" containsNumber="1" containsInteger="1" minValue="0" maxValue="129994310"/>
    </cacheField>
    <cacheField name="CRV05" numFmtId="0">
      <sharedItems containsString="0" containsBlank="1" containsNumber="1" containsInteger="1" minValue="0" maxValue="173898739"/>
    </cacheField>
    <cacheField name="Ejec05" numFmtId="0">
      <sharedItems containsString="0" containsBlank="1" containsNumber="1" containsInteger="1" minValue="0" maxValue="144574638"/>
    </cacheField>
    <cacheField name="CRV06" numFmtId="0">
      <sharedItems containsString="0" containsBlank="1" containsNumber="1" containsInteger="1" minValue="0" maxValue="192703500"/>
    </cacheField>
    <cacheField name="Ejec06" numFmtId="0">
      <sharedItems containsString="0" containsBlank="1" containsNumber="1" containsInteger="1" minValue="0" maxValue="161983437"/>
    </cacheField>
    <cacheField name="CRV07" numFmtId="0">
      <sharedItems containsString="0" containsBlank="1" containsNumber="1" containsInteger="1" minValue="0" maxValue="209712245"/>
    </cacheField>
    <cacheField name="Ejec07" numFmtId="0">
      <sharedItems containsString="0" containsBlank="1" containsNumber="1" containsInteger="1" minValue="0" maxValue="204723475"/>
    </cacheField>
    <cacheField name="CRV08" numFmtId="0">
      <sharedItems containsString="0" containsBlank="1" containsNumber="1" containsInteger="1" minValue="0" maxValue="355417436"/>
    </cacheField>
    <cacheField name="Ejec08" numFmtId="0">
      <sharedItems containsString="0" containsBlank="1" containsNumber="1" containsInteger="1" minValue="0" maxValue="318067885"/>
    </cacheField>
    <cacheField name="CRV09" numFmtId="0">
      <sharedItems containsString="0" containsBlank="1" containsNumber="1" containsInteger="1" minValue="0" maxValue="304459275"/>
    </cacheField>
    <cacheField name="Ejec09" numFmtId="0">
      <sharedItems containsString="0" containsBlank="1" containsNumber="1" containsInteger="1" minValue="0" maxValue="272599321"/>
    </cacheField>
    <cacheField name="CRV10" numFmtId="0">
      <sharedItems containsString="0" containsBlank="1" containsNumber="1" containsInteger="1" minValue="0" maxValue="329493724"/>
    </cacheField>
    <cacheField name="Ejec10" numFmtId="0">
      <sharedItems containsString="0" containsBlank="1" containsNumber="1" containsInteger="1" minValue="0" maxValue="307995095"/>
    </cacheField>
    <cacheField name="CRV11" numFmtId="0">
      <sharedItems containsString="0" containsBlank="1" containsNumber="1" containsInteger="1" minValue="0" maxValue="367447878"/>
    </cacheField>
    <cacheField name="Ejec11" numFmtId="0">
      <sharedItems containsString="0" containsBlank="1" containsNumber="1" containsInteger="1" minValue="0" maxValue="335563992"/>
    </cacheField>
    <cacheField name="CRV12" numFmtId="0">
      <sharedItems containsString="0" containsBlank="1" containsNumber="1" containsInteger="1" minValue="0" maxValue="496425744"/>
    </cacheField>
    <cacheField name="Ejec12" numFmtId="0">
      <sharedItems containsString="0" containsBlank="1" containsNumber="1" containsInteger="1" minValue="0" maxValue="362986983"/>
    </cacheField>
    <cacheField name="CRV13" numFmtId="0">
      <sharedItems containsString="0" containsBlank="1" containsNumber="1" containsInteger="1" minValue="0" maxValue="552616968"/>
    </cacheField>
    <cacheField name="Ejec13" numFmtId="0">
      <sharedItems containsString="0" containsBlank="1" containsNumber="1" containsInteger="1" minValue="0" maxValue="416180184"/>
    </cacheField>
    <cacheField name="CRV14" numFmtId="0">
      <sharedItems containsString="0" containsBlank="1" containsNumber="1" containsInteger="1" minValue="0" maxValue="667876522"/>
    </cacheField>
    <cacheField name="Ejec14" numFmtId="0">
      <sharedItems containsString="0" containsBlank="1" containsNumber="1" containsInteger="1" minValue="0" maxValue="523614839"/>
    </cacheField>
    <cacheField name="CRV15" numFmtId="0">
      <sharedItems containsString="0" containsBlank="1" containsNumber="1" containsInteger="1" minValue="0" maxValue="745008249"/>
    </cacheField>
    <cacheField name="Ejec15" numFmtId="0">
      <sharedItems containsString="0" containsBlank="1" containsNumber="1" containsInteger="1" minValue="0" maxValue="586545213"/>
    </cacheField>
    <cacheField name="CRV16" numFmtId="0">
      <sharedItems containsString="0" containsBlank="1" containsNumber="1" containsInteger="1" minValue="0" maxValue="738546200"/>
    </cacheField>
    <cacheField name="Ejec16" numFmtId="0">
      <sharedItems containsString="0" containsBlank="1" containsNumber="1" containsInteger="1" minValue="0" maxValue="412667672"/>
    </cacheField>
    <cacheField name="CRV17" numFmtId="0">
      <sharedItems containsString="0" containsBlank="1" containsNumber="1" containsInteger="1" minValue="0" maxValue="570597352"/>
    </cacheField>
    <cacheField name="CVR18" numFmtId="0">
      <sharedItems containsString="0" containsBlank="1" containsNumber="1" containsInteger="1" minValue="0" maxValue="585706679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4">
  <r>
    <x v="0"/>
    <x v="0"/>
    <n v="233684047"/>
    <n v="83405653"/>
    <n v="235001635"/>
    <n v="82476021"/>
    <n v="106375582"/>
    <n v="94106690"/>
    <n v="91928426"/>
    <n v="78853608"/>
    <n v="95584732"/>
    <n v="74469338"/>
    <n v="94981127"/>
    <n v="70815387"/>
    <n v="96840575"/>
    <n v="85679143"/>
    <n v="112841396"/>
    <n v="108818198"/>
    <n v="184915716"/>
    <n v="172920873"/>
    <n v="220749308"/>
    <n v="213697919"/>
    <n v="207286890"/>
    <n v="203580234"/>
    <n v="226831585"/>
    <n v="221718565"/>
    <n v="317028138"/>
    <n v="276697863"/>
    <n v="317587772"/>
    <n v="308376316"/>
    <n v="318396897"/>
    <n v="315513147"/>
    <n v="398730696"/>
    <n v="392646423"/>
    <n v="424107919"/>
    <n v="404959821"/>
    <n v="196320626"/>
    <n v="188672370"/>
    <n v="194252273"/>
    <n v="190014252"/>
  </r>
  <r>
    <x v="0"/>
    <x v="1"/>
    <n v="36672985"/>
    <n v="5471003"/>
    <n v="37666615"/>
    <n v="4937443"/>
    <n v="8312357"/>
    <n v="6517891"/>
    <n v="6094618"/>
    <n v="3408693"/>
    <n v="6455629"/>
    <n v="1611182"/>
    <n v="6351804"/>
    <n v="3793851"/>
    <n v="6071824"/>
    <n v="4658010"/>
    <n v="13435000"/>
    <n v="12440408"/>
    <n v="15078500"/>
    <n v="14549777"/>
    <n v="27660020"/>
    <n v="25951823"/>
    <n v="23983360"/>
    <n v="21287056"/>
    <n v="29068496"/>
    <n v="26685313"/>
    <n v="17341128"/>
    <n v="16177362"/>
    <n v="25793128"/>
    <n v="23541570"/>
    <n v="22107828"/>
    <n v="20623126"/>
    <n v="25035925"/>
    <n v="23974252"/>
    <n v="51798768"/>
    <n v="47673783"/>
    <n v="19409765"/>
    <n v="17911705"/>
    <n v="14296774"/>
    <n v="17974250"/>
  </r>
  <r>
    <x v="0"/>
    <x v="2"/>
    <n v="99190888"/>
    <n v="74603148"/>
    <n v="116517429"/>
    <n v="85092977"/>
    <n v="104905748"/>
    <n v="79965886"/>
    <n v="102872280"/>
    <n v="75618455"/>
    <n v="85026460"/>
    <n v="76217373"/>
    <n v="91840685"/>
    <n v="81115221"/>
    <n v="100432281"/>
    <n v="86478556"/>
    <n v="116425850"/>
    <n v="99665376"/>
    <n v="146425513"/>
    <n v="122786360"/>
    <n v="184300998"/>
    <n v="146958386"/>
    <n v="207012929"/>
    <n v="159689353"/>
    <n v="251003690"/>
    <n v="186001320"/>
    <n v="367447878"/>
    <n v="259904824"/>
    <n v="496425744"/>
    <n v="331583355"/>
    <n v="535974977"/>
    <n v="380364846"/>
    <n v="593742990"/>
    <n v="446213281"/>
    <n v="636073592"/>
    <n v="486460301"/>
    <n v="553280741"/>
    <n v="371496031"/>
    <n v="531274559"/>
    <n v="499385028"/>
  </r>
  <r>
    <x v="1"/>
    <x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248345"/>
    <n v="121977"/>
    <n v="215149642"/>
    <n v="213578198"/>
    <n v="202870433"/>
    <n v="219007031"/>
  </r>
  <r>
    <x v="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1496057"/>
    <n v="8970633"/>
    <n v="15650000"/>
    <n v="25500000"/>
  </r>
  <r>
    <x v="1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323562"/>
    <n v="1067693"/>
    <n v="174301916"/>
    <n v="167687153"/>
    <n v="240653936"/>
    <n v="287358406"/>
  </r>
  <r>
    <x v="2"/>
    <x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79036608"/>
    <n v="52706556"/>
    <n v="117041584"/>
    <n v="113132670"/>
    <n v="125247110"/>
    <n v="118785283"/>
    <n v="112297284"/>
    <n v="108669876"/>
    <n v="109758239"/>
    <n v="107820158"/>
    <n v="128784191"/>
    <n v="128457994"/>
    <n v="134176353"/>
    <n v="133527843"/>
    <n v="159889467"/>
    <n v="159346911"/>
    <n v="174977018"/>
    <n v="174708706"/>
    <n v="167688581"/>
    <n v="160030518"/>
  </r>
  <r>
    <x v="2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841566"/>
    <n v="1604595"/>
    <n v="24573000"/>
    <n v="24436579"/>
    <n v="23000000"/>
    <n v="22826327"/>
    <n v="26500000"/>
    <n v="26100113"/>
    <n v="27390787"/>
    <n v="27360521"/>
    <n v="28500000"/>
    <n v="28431619"/>
    <n v="34756719"/>
    <n v="34324994"/>
    <n v="54856719"/>
    <n v="42006719"/>
  </r>
  <r>
    <x v="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357521"/>
    <n v="0"/>
    <n v="663906"/>
    <n v="148456"/>
    <n v="12566995"/>
    <n v="5673677"/>
    <n v="45334857"/>
    <n v="34926104"/>
    <n v="57574058"/>
    <n v="48460654"/>
    <n v="61593475"/>
    <n v="49024038"/>
    <n v="71873922"/>
    <n v="55366542"/>
    <n v="75992304"/>
    <n v="67683147"/>
    <n v="91454864"/>
    <n v="79996895"/>
    <n v="106038286"/>
    <n v="122063403"/>
  </r>
  <r>
    <x v="3"/>
    <x v="0"/>
    <n v="1615342"/>
    <n v="956090"/>
    <n v="1793186"/>
    <n v="1261930"/>
    <n v="1825584"/>
    <n v="1723518"/>
    <n v="1593465"/>
    <n v="1540089"/>
    <n v="2052076"/>
    <n v="1925191"/>
    <n v="2111241"/>
    <n v="1962386"/>
    <n v="2591119"/>
    <n v="2138555"/>
    <n v="2261905"/>
    <n v="1969411"/>
    <n v="2347258"/>
    <n v="2092576"/>
    <n v="2556586"/>
    <n v="2403965"/>
    <n v="2660940"/>
    <n v="2452197"/>
    <n v="4643915"/>
    <n v="3672247"/>
    <n v="6494742"/>
    <n v="4898898"/>
    <n v="5446541"/>
    <n v="5094949"/>
    <n v="8151374"/>
    <n v="8100458"/>
    <n v="10428898"/>
    <n v="10324217"/>
    <n v="9133987"/>
    <n v="8805980"/>
    <n v="395393"/>
    <n v="360211"/>
    <n v="93363"/>
    <n v="38032"/>
  </r>
  <r>
    <x v="3"/>
    <x v="1"/>
    <n v="892941"/>
    <n v="721078"/>
    <n v="1017915"/>
    <n v="879152"/>
    <n v="998070"/>
    <n v="914042"/>
    <n v="860000"/>
    <n v="319939"/>
    <n v="730476"/>
    <n v="451045"/>
    <n v="381617"/>
    <n v="307527"/>
    <n v="257927"/>
    <n v="257927"/>
    <n v="1536000"/>
    <n v="535950"/>
    <n v="1556000"/>
    <n v="1358103"/>
    <n v="1857845"/>
    <n v="1850315"/>
    <n v="2485230"/>
    <n v="2440818"/>
    <n v="2485230"/>
    <n v="2221484"/>
    <n v="2300000"/>
    <n v="1993109"/>
    <n v="2810000"/>
    <n v="2773295"/>
    <n v="3300000"/>
    <n v="3223566"/>
    <n v="4800000"/>
    <n v="4539793"/>
    <n v="2300000"/>
    <n v="2093733"/>
    <n v="0"/>
    <n v="0"/>
    <n v="0"/>
    <n v="0"/>
  </r>
  <r>
    <x v="3"/>
    <x v="2"/>
    <n v="5255166"/>
    <n v="3994709"/>
    <n v="5685478"/>
    <n v="4662860"/>
    <n v="6166887"/>
    <n v="6045090"/>
    <n v="5378125"/>
    <n v="4742481"/>
    <n v="5671642"/>
    <n v="5105626"/>
    <n v="6095702"/>
    <n v="5199415"/>
    <n v="6430061"/>
    <n v="5444139"/>
    <n v="8281579"/>
    <n v="8091198"/>
    <n v="8041818"/>
    <n v="7401949"/>
    <n v="9430894"/>
    <n v="8320284"/>
    <n v="10979293"/>
    <n v="9231526"/>
    <n v="10792133"/>
    <n v="9653424"/>
    <n v="13672775"/>
    <n v="11575023"/>
    <n v="16199491"/>
    <n v="12701598"/>
    <n v="17120938"/>
    <n v="13317773"/>
    <n v="18323180"/>
    <n v="13155787"/>
    <n v="18455456"/>
    <n v="10581668"/>
    <n v="19328512"/>
    <n v="11188566"/>
    <n v="19370460"/>
    <n v="19377952"/>
  </r>
  <r>
    <x v="4"/>
    <x v="0"/>
    <n v="455418"/>
    <n v="427666"/>
    <n v="549057"/>
    <n v="441506"/>
    <n v="542936"/>
    <n v="514573"/>
    <n v="662155"/>
    <n v="649207"/>
    <n v="1007641"/>
    <n v="943549"/>
    <n v="1284102"/>
    <n v="1198923"/>
    <n v="1130484"/>
    <n v="1080316"/>
    <n v="2127551"/>
    <n v="1966190"/>
    <n v="2150375"/>
    <n v="1971063"/>
    <n v="2232963"/>
    <n v="2083058"/>
    <n v="2263375"/>
    <n v="2172766"/>
    <n v="2252375"/>
    <n v="1823731"/>
    <n v="0"/>
    <n v="0"/>
    <n v="0"/>
    <n v="0"/>
    <n v="0"/>
    <n v="0"/>
    <n v="0"/>
    <n v="0"/>
    <n v="0"/>
    <n v="0"/>
    <n v="0"/>
    <n v="0"/>
    <n v="0"/>
    <n v="0"/>
  </r>
  <r>
    <x v="4"/>
    <x v="1"/>
    <n v="274562"/>
    <n v="267558"/>
    <n v="301939"/>
    <n v="250799"/>
    <n v="357153"/>
    <n v="355913"/>
    <n v="6452551"/>
    <n v="324528"/>
    <n v="6381121"/>
    <n v="269260"/>
    <n v="6381121"/>
    <n v="6326334"/>
    <n v="285399"/>
    <n v="285354"/>
    <n v="1000000"/>
    <n v="999422"/>
    <n v="521500"/>
    <n v="521297"/>
    <n v="607750"/>
    <n v="607749"/>
    <n v="700315"/>
    <n v="694732"/>
    <n v="700315"/>
    <n v="591982"/>
    <n v="0"/>
    <n v="0"/>
    <n v="0"/>
    <n v="0"/>
    <n v="0"/>
    <n v="0"/>
    <n v="0"/>
    <n v="0"/>
    <n v="0"/>
    <n v="0"/>
    <n v="0"/>
    <n v="0"/>
    <n v="0"/>
    <n v="0"/>
  </r>
  <r>
    <x v="4"/>
    <x v="2"/>
    <n v="3363745"/>
    <n v="2534407"/>
    <n v="3500951"/>
    <n v="2715570"/>
    <n v="3200016"/>
    <n v="2883702"/>
    <n v="3427988"/>
    <n v="3019380"/>
    <n v="3562585"/>
    <n v="3235332"/>
    <n v="3958894"/>
    <n v="3280196"/>
    <n v="4217452"/>
    <n v="3407735"/>
    <n v="4438617"/>
    <n v="3647934"/>
    <n v="4580422"/>
    <n v="3942315"/>
    <n v="5920373"/>
    <n v="4769617"/>
    <n v="5854446"/>
    <n v="4899178"/>
    <n v="7006545"/>
    <n v="4939444"/>
    <n v="0"/>
    <n v="0"/>
    <n v="0"/>
    <n v="0"/>
    <n v="0"/>
    <n v="0"/>
    <n v="0"/>
    <n v="0"/>
    <n v="0"/>
    <n v="0"/>
    <n v="0"/>
    <n v="0"/>
    <n v="0"/>
    <n v="0"/>
  </r>
  <r>
    <x v="5"/>
    <x v="0"/>
    <n v="9428882"/>
    <n v="2988689"/>
    <n v="8512801"/>
    <n v="2480710"/>
    <n v="3242473"/>
    <n v="2355676"/>
    <n v="3074452"/>
    <n v="2312401"/>
    <n v="3567075"/>
    <n v="2388823"/>
    <n v="3815545"/>
    <n v="2368367"/>
    <n v="4538872"/>
    <n v="2442892"/>
    <n v="3319963"/>
    <n v="2648429"/>
    <n v="3750087"/>
    <n v="3403352"/>
    <n v="4919692"/>
    <n v="4450340"/>
    <n v="4677921"/>
    <n v="4126725"/>
    <n v="4805645"/>
    <n v="4321273"/>
    <n v="6193114"/>
    <n v="6069116"/>
    <n v="5455417"/>
    <n v="5436460"/>
    <n v="4072712"/>
    <n v="4039923"/>
    <n v="4959913"/>
    <n v="4902067"/>
    <n v="6390130"/>
    <n v="6240985"/>
    <n v="6357929"/>
    <n v="6268540"/>
    <n v="6667396"/>
    <n v="6543155"/>
  </r>
  <r>
    <x v="5"/>
    <x v="1"/>
    <n v="355020"/>
    <n v="264159"/>
    <n v="303746"/>
    <n v="288735"/>
    <n v="535600"/>
    <n v="504285"/>
    <n v="475000"/>
    <n v="443841"/>
    <n v="385632"/>
    <n v="373757"/>
    <n v="385632"/>
    <n v="163697"/>
    <n v="385632"/>
    <n v="334253"/>
    <n v="946000"/>
    <n v="943305"/>
    <n v="818000"/>
    <n v="817883"/>
    <n v="753610"/>
    <n v="753229"/>
    <n v="1454595"/>
    <n v="1448653"/>
    <n v="782595"/>
    <n v="782594"/>
    <n v="730000"/>
    <n v="729317"/>
    <n v="11230000"/>
    <n v="11227739"/>
    <n v="730000"/>
    <n v="729867"/>
    <n v="1922400"/>
    <n v="1922049"/>
    <n v="4930000"/>
    <n v="4927019"/>
    <n v="2422049"/>
    <n v="2420318"/>
    <n v="1922049"/>
    <n v="1922049"/>
  </r>
  <r>
    <x v="5"/>
    <x v="2"/>
    <n v="15419551"/>
    <n v="10749842"/>
    <n v="14769063"/>
    <n v="12367028"/>
    <n v="18089217"/>
    <n v="15985848"/>
    <n v="20794477"/>
    <n v="17807696"/>
    <n v="23538327"/>
    <n v="22640744"/>
    <n v="25566985"/>
    <n v="24592391"/>
    <n v="28870644"/>
    <n v="27611183"/>
    <n v="33360939"/>
    <n v="32207727"/>
    <n v="37000439"/>
    <n v="35656267"/>
    <n v="40408030"/>
    <n v="38643017"/>
    <n v="41569099"/>
    <n v="39008274"/>
    <n v="49096742"/>
    <n v="42058523"/>
    <n v="53879888"/>
    <n v="46474155"/>
    <n v="60309356"/>
    <n v="48433490"/>
    <n v="63916707"/>
    <n v="49755629"/>
    <n v="66444709"/>
    <n v="52021744"/>
    <n v="70133893"/>
    <n v="52855084"/>
    <n v="75430540"/>
    <n v="53836200"/>
    <n v="74345690"/>
    <n v="76205561"/>
  </r>
  <r>
    <x v="6"/>
    <x v="0"/>
    <n v="6739250"/>
    <n v="4180733"/>
    <n v="1242432"/>
    <n v="1316085"/>
    <n v="9632237"/>
    <n v="5044843"/>
    <n v="1859603"/>
    <n v="2727791"/>
    <n v="3135948"/>
    <n v="1535044"/>
    <n v="3185328"/>
    <n v="1784618"/>
    <n v="3351750"/>
    <n v="2040815"/>
    <n v="3010271"/>
    <n v="2863369"/>
    <n v="4667088"/>
    <n v="2931321"/>
    <n v="4563421"/>
    <n v="3099908"/>
    <n v="5104220"/>
    <n v="3435646"/>
    <n v="6184590"/>
    <n v="4247133"/>
    <n v="7523149"/>
    <n v="6460870"/>
    <n v="7436720"/>
    <n v="6633019"/>
    <n v="6707110"/>
    <n v="6703915"/>
    <n v="11000797"/>
    <n v="10994565"/>
    <n v="13078539"/>
    <n v="12629336"/>
    <n v="13343399"/>
    <n v="12846006"/>
    <n v="13468290"/>
    <n v="11485429"/>
  </r>
  <r>
    <x v="6"/>
    <x v="1"/>
    <n v="8284581"/>
    <n v="4992332"/>
    <n v="1859418"/>
    <n v="1432831"/>
    <n v="11440203"/>
    <n v="5859734"/>
    <n v="2264970"/>
    <n v="3315499"/>
    <n v="1668600"/>
    <n v="1275282"/>
    <n v="1668600"/>
    <n v="744707"/>
    <n v="1586939"/>
    <n v="1578998"/>
    <n v="5879451"/>
    <n v="5755591"/>
    <n v="4784918"/>
    <n v="4273864"/>
    <n v="7974168"/>
    <n v="6955595"/>
    <n v="6141303"/>
    <n v="6014709"/>
    <n v="6141303"/>
    <n v="6036350"/>
    <n v="6141303"/>
    <n v="5735279"/>
    <n v="8343308"/>
    <n v="8342117"/>
    <n v="11882175"/>
    <n v="11874675"/>
    <n v="15270875"/>
    <n v="14838089"/>
    <n v="15270875"/>
    <n v="15249838"/>
    <n v="14838089"/>
    <n v="14834731"/>
    <n v="14838089"/>
    <n v="14838089"/>
  </r>
  <r>
    <x v="6"/>
    <x v="2"/>
    <n v="5531035"/>
    <n v="4242176"/>
    <n v="438279"/>
    <n v="850580"/>
    <n v="12100355"/>
    <n v="4873608"/>
    <n v="3947469"/>
    <n v="3279278"/>
    <n v="5040957"/>
    <n v="4575824"/>
    <n v="5519948"/>
    <n v="4797075"/>
    <n v="6152188"/>
    <n v="5581945"/>
    <n v="6401052"/>
    <n v="5961812"/>
    <n v="7093682"/>
    <n v="6302777"/>
    <n v="8551588"/>
    <n v="7505851"/>
    <n v="9237716"/>
    <n v="8050325"/>
    <n v="11349123"/>
    <n v="8838892"/>
    <n v="16289553"/>
    <n v="13296944"/>
    <n v="19678900"/>
    <n v="16240606"/>
    <n v="21184539"/>
    <n v="16867080"/>
    <n v="23407389"/>
    <n v="18035756"/>
    <n v="24964337"/>
    <n v="20038977"/>
    <n v="26107183"/>
    <n v="20002913"/>
    <n v="26293997"/>
    <n v="26928221"/>
  </r>
  <r>
    <x v="7"/>
    <x v="0"/>
    <n v="1311950"/>
    <n v="670704"/>
    <n v="917421"/>
    <n v="590962"/>
    <n v="736311"/>
    <n v="618747"/>
    <n v="776947"/>
    <n v="763615"/>
    <n v="1214285"/>
    <n v="1194201"/>
    <n v="1097063"/>
    <n v="1079032"/>
    <n v="1075267"/>
    <n v="1039047"/>
    <n v="1122003"/>
    <n v="871905"/>
    <n v="4045038"/>
    <n v="3146210"/>
    <n v="1715896"/>
    <n v="1325680"/>
    <n v="84644"/>
    <n v="34501"/>
    <n v="47014"/>
    <n v="0"/>
    <n v="0"/>
    <n v="0"/>
    <n v="0"/>
    <n v="0"/>
    <n v="0"/>
    <n v="0"/>
    <n v="0"/>
    <n v="0"/>
    <n v="0"/>
    <n v="0"/>
    <n v="0"/>
    <n v="0"/>
    <n v="0"/>
    <n v="0"/>
  </r>
  <r>
    <x v="7"/>
    <x v="1"/>
    <n v="366973"/>
    <n v="211169"/>
    <n v="406804"/>
    <n v="278755"/>
    <n v="479465"/>
    <n v="319448"/>
    <n v="350000"/>
    <n v="269679"/>
    <n v="326304"/>
    <n v="255797"/>
    <n v="326304"/>
    <n v="100555"/>
    <n v="260894"/>
    <n v="2506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"/>
    <n v="3178149"/>
    <n v="2229710"/>
    <n v="3253872"/>
    <n v="2667792"/>
    <n v="5173065"/>
    <n v="4926696"/>
    <n v="5300901"/>
    <n v="4993416"/>
    <n v="5678834"/>
    <n v="5501270"/>
    <n v="6096635"/>
    <n v="5688013"/>
    <n v="6729938"/>
    <n v="6302947"/>
    <n v="7869118"/>
    <n v="6863305"/>
    <n v="8157621"/>
    <n v="7561257"/>
    <n v="9601199"/>
    <n v="9234082"/>
    <n v="11075818"/>
    <n v="10150186"/>
    <n v="5626117"/>
    <n v="5490491"/>
    <n v="0"/>
    <n v="0"/>
    <n v="0"/>
    <n v="0"/>
    <n v="0"/>
    <n v="0"/>
    <n v="0"/>
    <n v="0"/>
    <n v="0"/>
    <n v="0"/>
    <n v="0"/>
    <n v="0"/>
    <n v="0"/>
    <n v="0"/>
  </r>
  <r>
    <x v="8"/>
    <x v="0"/>
    <n v="3088677"/>
    <n v="2257403"/>
    <n v="2723304"/>
    <n v="1854920"/>
    <n v="3940846"/>
    <n v="3728555"/>
    <n v="2939771"/>
    <n v="2934944"/>
    <n v="2755630"/>
    <n v="2746624"/>
    <n v="2886120"/>
    <n v="2788229"/>
    <n v="2761649"/>
    <n v="2740825"/>
    <n v="3645799"/>
    <n v="3259816"/>
    <n v="4300055"/>
    <n v="3748490"/>
    <n v="10223128"/>
    <n v="8568111"/>
    <n v="10960732"/>
    <n v="10224801"/>
    <n v="10740845"/>
    <n v="10205890"/>
    <n v="12581629"/>
    <n v="12379014"/>
    <n v="12434460"/>
    <n v="11589578"/>
    <n v="13719317"/>
    <n v="12828636"/>
    <n v="13546115"/>
    <n v="12629474"/>
    <n v="13988279"/>
    <n v="12842036"/>
    <n v="15031894"/>
    <n v="14649171"/>
    <n v="17461685"/>
    <n v="16447723"/>
  </r>
  <r>
    <x v="8"/>
    <x v="1"/>
    <n v="90635"/>
    <n v="0"/>
    <n v="93354"/>
    <n v="0"/>
    <n v="1135060"/>
    <n v="1125739"/>
    <n v="1060000"/>
    <n v="1009771"/>
    <n v="519120"/>
    <n v="511905"/>
    <n v="622944"/>
    <n v="593677"/>
    <n v="605283"/>
    <n v="586612"/>
    <n v="3365593"/>
    <n v="3312415"/>
    <n v="8320318"/>
    <n v="7774714"/>
    <n v="10725959"/>
    <n v="10287737"/>
    <n v="5787637"/>
    <n v="5301329"/>
    <n v="5787637"/>
    <n v="5526287"/>
    <n v="5340000"/>
    <n v="5238636"/>
    <n v="5340000"/>
    <n v="5137673"/>
    <n v="13340000"/>
    <n v="13298926"/>
    <n v="13340000"/>
    <n v="5228162"/>
    <n v="5340000"/>
    <n v="4999188"/>
    <n v="10228162"/>
    <n v="9499691"/>
    <n v="10228162"/>
    <n v="10228162"/>
  </r>
  <r>
    <x v="8"/>
    <x v="2"/>
    <n v="11839720"/>
    <n v="9709824"/>
    <n v="11631003"/>
    <n v="9238078"/>
    <n v="12854563"/>
    <n v="10919492"/>
    <n v="14090201"/>
    <n v="11944331"/>
    <n v="15276630"/>
    <n v="13515623"/>
    <n v="16806251"/>
    <n v="14766614"/>
    <n v="18383660"/>
    <n v="16301396"/>
    <n v="21728305"/>
    <n v="20100557"/>
    <n v="28576572"/>
    <n v="26448660"/>
    <n v="38873351"/>
    <n v="36575358"/>
    <n v="44933826"/>
    <n v="42919867"/>
    <n v="48989932"/>
    <n v="44890757"/>
    <n v="55049127"/>
    <n v="50618783"/>
    <n v="64900183"/>
    <n v="60455146"/>
    <n v="73455709"/>
    <n v="68654431"/>
    <n v="92536531"/>
    <n v="87473240"/>
    <n v="99763218"/>
    <n v="93826077"/>
    <n v="131145780"/>
    <n v="116012674"/>
    <n v="143342714"/>
    <n v="144119826"/>
  </r>
  <r>
    <x v="9"/>
    <x v="0"/>
    <n v="11897158"/>
    <n v="9385377"/>
    <n v="13535186"/>
    <n v="9495758"/>
    <n v="9456963"/>
    <n v="8131062"/>
    <n v="5330385"/>
    <n v="5159794"/>
    <n v="9755210"/>
    <n v="7779952"/>
    <n v="10094936"/>
    <n v="9335416"/>
    <n v="10010422"/>
    <n v="9387697"/>
    <n v="3405953"/>
    <n v="2720665"/>
    <n v="4110743"/>
    <n v="3993462"/>
    <n v="5000286"/>
    <n v="4489548"/>
    <n v="6857553"/>
    <n v="6408480"/>
    <n v="20464092"/>
    <n v="20287195"/>
    <n v="7655806"/>
    <n v="7588371"/>
    <n v="15602477"/>
    <n v="14595089"/>
    <n v="9400741"/>
    <n v="9273566"/>
    <n v="28946544"/>
    <n v="28229565"/>
    <n v="13699322"/>
    <n v="13044998"/>
    <n v="11452736"/>
    <n v="11433276"/>
    <n v="9482489"/>
    <n v="19801322"/>
  </r>
  <r>
    <x v="9"/>
    <x v="1"/>
    <n v="42829558"/>
    <n v="37942766"/>
    <n v="43733000"/>
    <n v="19370479"/>
    <n v="28425423"/>
    <n v="17518229"/>
    <n v="43082706"/>
    <n v="29047557"/>
    <n v="90396442"/>
    <n v="44917789"/>
    <n v="82317106"/>
    <n v="60712876"/>
    <n v="82229050"/>
    <n v="77713253"/>
    <n v="192703500"/>
    <n v="105809680"/>
    <n v="205669933"/>
    <n v="204723475"/>
    <n v="111379404"/>
    <n v="111345534"/>
    <n v="18599870"/>
    <n v="16622026"/>
    <n v="14965862"/>
    <n v="14835715"/>
    <n v="1600000"/>
    <n v="1567387"/>
    <n v="1600000"/>
    <n v="1555313"/>
    <n v="1600000"/>
    <n v="1556745"/>
    <n v="7940000"/>
    <n v="7939552"/>
    <n v="1600000"/>
    <n v="1599976"/>
    <n v="499553"/>
    <n v="211578"/>
    <n v="499553"/>
    <n v="1349553"/>
  </r>
  <r>
    <x v="9"/>
    <x v="2"/>
    <n v="11785540"/>
    <n v="10435973"/>
    <n v="11852341"/>
    <n v="9349362"/>
    <n v="10935040"/>
    <n v="10697241"/>
    <n v="11023230"/>
    <n v="10472389"/>
    <n v="11484812"/>
    <n v="9530724"/>
    <n v="12655903"/>
    <n v="11845374"/>
    <n v="13221324"/>
    <n v="12606281"/>
    <n v="14360198"/>
    <n v="13628629"/>
    <n v="16440570"/>
    <n v="14980450"/>
    <n v="18208989"/>
    <n v="16799085"/>
    <n v="18431128"/>
    <n v="16881312"/>
    <n v="19639277"/>
    <n v="17025234"/>
    <n v="33599978"/>
    <n v="28785761"/>
    <n v="45984206"/>
    <n v="34446099"/>
    <n v="46201092"/>
    <n v="38088031"/>
    <n v="46175008"/>
    <n v="38337718"/>
    <n v="46457399"/>
    <n v="37538060"/>
    <n v="53110437"/>
    <n v="38923322"/>
    <n v="49688801"/>
    <n v="51155870"/>
  </r>
  <r>
    <x v="10"/>
    <x v="0"/>
    <n v="51084946"/>
    <n v="31858255"/>
    <n v="52688928"/>
    <n v="3269787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1"/>
    <n v="8620974"/>
    <n v="6485608"/>
    <n v="9144974"/>
    <n v="470895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"/>
    <n v="112193902"/>
    <n v="99313219"/>
    <n v="114094266"/>
    <n v="101504247"/>
    <n v="54624"/>
    <n v="5462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0"/>
    <n v="14505048"/>
    <n v="8034787"/>
    <n v="13867872"/>
    <n v="9750109"/>
    <n v="12319952"/>
    <n v="8763435"/>
    <n v="5781015"/>
    <n v="5234313"/>
    <n v="4060277"/>
    <n v="3536205"/>
    <n v="4705206"/>
    <n v="4213593"/>
    <n v="4715671"/>
    <n v="3958513"/>
    <n v="5213457"/>
    <n v="4243889"/>
    <n v="8986490"/>
    <n v="6339996"/>
    <n v="11679919"/>
    <n v="9807426"/>
    <n v="11858589"/>
    <n v="9298226"/>
    <n v="12259558"/>
    <n v="10315589"/>
    <n v="12637175"/>
    <n v="11510500"/>
    <n v="8641080"/>
    <n v="7202069"/>
    <n v="9043532"/>
    <n v="7965142"/>
    <n v="11004332"/>
    <n v="9744168"/>
    <n v="15531995"/>
    <n v="13910002"/>
    <n v="14616149"/>
    <n v="14281178"/>
    <n v="12786926"/>
    <n v="12997265"/>
  </r>
  <r>
    <x v="11"/>
    <x v="1"/>
    <n v="481054"/>
    <n v="297164"/>
    <n v="508054"/>
    <n v="349554"/>
    <n v="2886771"/>
    <n v="1564557"/>
    <n v="3025000"/>
    <n v="403925"/>
    <n v="2532564"/>
    <n v="1749291"/>
    <n v="1838431"/>
    <n v="979448"/>
    <n v="2202393"/>
    <n v="2197460"/>
    <n v="3927693"/>
    <n v="2732230"/>
    <n v="7829067"/>
    <n v="7254963"/>
    <n v="19418266"/>
    <n v="16897207"/>
    <n v="10422042"/>
    <n v="9669499"/>
    <n v="12094042"/>
    <n v="9060853"/>
    <n v="13160000"/>
    <n v="13122430"/>
    <n v="9160000"/>
    <n v="8750322"/>
    <n v="9160000"/>
    <n v="9111341"/>
    <n v="12160000"/>
    <n v="12113627"/>
    <n v="13660000"/>
    <n v="13657280"/>
    <n v="13613627"/>
    <n v="13612173"/>
    <n v="13613627"/>
    <n v="13613627"/>
  </r>
  <r>
    <x v="11"/>
    <x v="2"/>
    <n v="11479186"/>
    <n v="10712103"/>
    <n v="11858005"/>
    <n v="10060193"/>
    <n v="11649670"/>
    <n v="9339129"/>
    <n v="18537453"/>
    <n v="16571654"/>
    <n v="19321622"/>
    <n v="19104646"/>
    <n v="23976884"/>
    <n v="23638764"/>
    <n v="25631922"/>
    <n v="25170076"/>
    <n v="27164649"/>
    <n v="26756705"/>
    <n v="32594928"/>
    <n v="31912841"/>
    <n v="36833602"/>
    <n v="36589773"/>
    <n v="39443275"/>
    <n v="39248276"/>
    <n v="43575077"/>
    <n v="43251128"/>
    <n v="57909922"/>
    <n v="49163776"/>
    <n v="63480190"/>
    <n v="52887063"/>
    <n v="69297067"/>
    <n v="54331510"/>
    <n v="74004864"/>
    <n v="54111498"/>
    <n v="80101557"/>
    <n v="54053645"/>
    <n v="88035298"/>
    <n v="55219345"/>
    <n v="83703338"/>
    <n v="85183696"/>
  </r>
  <r>
    <x v="12"/>
    <x v="0"/>
    <n v="49809893"/>
    <n v="35059022"/>
    <n v="50874082"/>
    <n v="29030564"/>
    <n v="53170060"/>
    <n v="40178594"/>
    <n v="62053122"/>
    <n v="53168994"/>
    <n v="45973755"/>
    <n v="34487223"/>
    <n v="46807529"/>
    <n v="38721359"/>
    <n v="49362348"/>
    <n v="39423977"/>
    <n v="71478661"/>
    <n v="57094865"/>
    <n v="79236953"/>
    <n v="65911633"/>
    <n v="93206382"/>
    <n v="68540991"/>
    <n v="119305522"/>
    <n v="79635242"/>
    <n v="181033103"/>
    <n v="146292224"/>
    <n v="191274846"/>
    <n v="172960566"/>
    <n v="232131069"/>
    <n v="216248741"/>
    <n v="298165620"/>
    <n v="291332679"/>
    <n v="363582858"/>
    <n v="359313846"/>
    <n v="407034803"/>
    <n v="385429382"/>
    <n v="425564156"/>
    <n v="409881935"/>
    <n v="452051608"/>
    <n v="400740965"/>
  </r>
  <r>
    <x v="12"/>
    <x v="1"/>
    <n v="114728209"/>
    <n v="112632017"/>
    <n v="162044500"/>
    <n v="61329490"/>
    <n v="175789945"/>
    <n v="61013972"/>
    <n v="109078029"/>
    <n v="46401155"/>
    <n v="47970435"/>
    <n v="30251238"/>
    <n v="94211398"/>
    <n v="24612514"/>
    <n v="28432066"/>
    <n v="7315015"/>
    <n v="20245358"/>
    <n v="7413979"/>
    <n v="24506279"/>
    <n v="13738340"/>
    <n v="355417436"/>
    <n v="318067885"/>
    <n v="121353658"/>
    <n v="109324831"/>
    <n v="16317800"/>
    <n v="8819555"/>
    <n v="139902000"/>
    <n v="114955940"/>
    <n v="90531106"/>
    <n v="82351136"/>
    <n v="84902000"/>
    <n v="69684961"/>
    <n v="63457858"/>
    <n v="58047903"/>
    <n v="57999181"/>
    <n v="56364341"/>
    <n v="41059203"/>
    <n v="40446865"/>
    <n v="45329981"/>
    <n v="45329981"/>
  </r>
  <r>
    <x v="12"/>
    <x v="2"/>
    <n v="111386501"/>
    <n v="81634646"/>
    <n v="114631965"/>
    <n v="72670632"/>
    <n v="102284922"/>
    <n v="87083418"/>
    <n v="97815550"/>
    <n v="81950709"/>
    <n v="99806259"/>
    <n v="84498419"/>
    <n v="108146841"/>
    <n v="92670163"/>
    <n v="117242889"/>
    <n v="98674909"/>
    <n v="128283688"/>
    <n v="110942351"/>
    <n v="147475345"/>
    <n v="124130853"/>
    <n v="175671001"/>
    <n v="138586055"/>
    <n v="181198086"/>
    <n v="157824262"/>
    <n v="212317173"/>
    <n v="167629172"/>
    <n v="270100179"/>
    <n v="207415375"/>
    <n v="323746507"/>
    <n v="274667620"/>
    <n v="351633474"/>
    <n v="280828535"/>
    <n v="385926788"/>
    <n v="313177202"/>
    <n v="413490253"/>
    <n v="344531543"/>
    <n v="408503244"/>
    <n v="331014117"/>
    <n v="376601483"/>
    <n v="364582475"/>
  </r>
  <r>
    <x v="13"/>
    <x v="0"/>
    <n v="592468"/>
    <n v="564373"/>
    <n v="657116"/>
    <n v="607002"/>
    <n v="833533"/>
    <n v="796161"/>
    <n v="954168"/>
    <n v="952478"/>
    <n v="1156936"/>
    <n v="976992"/>
    <n v="1023546"/>
    <n v="734333"/>
    <n v="770261"/>
    <n v="702629"/>
    <n v="933105"/>
    <n v="784872"/>
    <n v="1516304"/>
    <n v="1301735"/>
    <n v="1808163"/>
    <n v="1725450"/>
    <n v="1890895"/>
    <n v="1796090"/>
    <n v="2022492"/>
    <n v="1957544"/>
    <n v="2320780"/>
    <n v="2059256"/>
    <n v="2088364"/>
    <n v="1830626"/>
    <n v="1313194"/>
    <n v="1248313"/>
    <n v="1491222"/>
    <n v="1251037"/>
    <n v="1595894"/>
    <n v="1484859"/>
    <n v="1758167"/>
    <n v="1637305"/>
    <n v="1803665"/>
    <n v="1727098"/>
  </r>
  <r>
    <x v="13"/>
    <x v="1"/>
    <n v="108905"/>
    <n v="93203"/>
    <n v="113905"/>
    <n v="100043"/>
    <n v="175934"/>
    <n v="114322"/>
    <n v="113882"/>
    <n v="88168"/>
    <n v="111240"/>
    <n v="100219"/>
    <n v="111240"/>
    <n v="101416"/>
    <n v="111240"/>
    <n v="86622"/>
    <n v="96180"/>
    <n v="94706"/>
    <n v="100000"/>
    <n v="97824"/>
    <n v="97240"/>
    <n v="96869"/>
    <n v="100980"/>
    <n v="73235"/>
    <n v="100980"/>
    <n v="85448"/>
    <n v="130000"/>
    <n v="69048"/>
    <n v="168000"/>
    <n v="118875"/>
    <n v="100000"/>
    <n v="86888"/>
    <n v="200000"/>
    <n v="91121"/>
    <n v="300000"/>
    <n v="298012"/>
    <n v="291121"/>
    <n v="261527"/>
    <n v="291121"/>
    <n v="291121"/>
  </r>
  <r>
    <x v="13"/>
    <x v="2"/>
    <n v="5350611"/>
    <n v="4606672"/>
    <n v="5441888"/>
    <n v="4730106"/>
    <n v="5431524"/>
    <n v="4971001"/>
    <n v="5596473"/>
    <n v="5109172"/>
    <n v="5738348"/>
    <n v="4833115"/>
    <n v="6413309"/>
    <n v="5135555"/>
    <n v="7246802"/>
    <n v="6182008"/>
    <n v="7838992"/>
    <n v="6511234"/>
    <n v="8398671"/>
    <n v="7120186"/>
    <n v="9628717"/>
    <n v="7857519"/>
    <n v="10402952"/>
    <n v="7992548"/>
    <n v="11988426"/>
    <n v="9343457"/>
    <n v="13234990"/>
    <n v="10080918"/>
    <n v="14649630"/>
    <n v="10909158"/>
    <n v="17100439"/>
    <n v="11884152"/>
    <n v="18335720"/>
    <n v="12375187"/>
    <n v="19599149"/>
    <n v="13146323"/>
    <n v="22422515"/>
    <n v="14890629"/>
    <n v="22470385"/>
    <n v="23014812"/>
  </r>
  <r>
    <x v="14"/>
    <x v="0"/>
    <n v="51207998"/>
    <n v="30587222"/>
    <n v="55952079"/>
    <n v="28717467"/>
    <n v="37865240"/>
    <n v="27370750"/>
    <n v="34123254"/>
    <n v="23148953"/>
    <n v="36164331"/>
    <n v="24998100"/>
    <n v="38370362"/>
    <n v="29595845"/>
    <n v="41695366"/>
    <n v="32969979"/>
    <n v="36023538"/>
    <n v="34397354"/>
    <n v="46435082"/>
    <n v="41434496"/>
    <n v="46999477"/>
    <n v="43408528"/>
    <n v="51360757"/>
    <n v="47739252"/>
    <n v="48003961"/>
    <n v="46711736"/>
    <n v="65417295"/>
    <n v="64324227"/>
    <n v="79751114"/>
    <n v="70940601"/>
    <n v="89846586"/>
    <n v="83175261"/>
    <n v="82501415"/>
    <n v="62725068"/>
    <n v="83995760"/>
    <n v="64450360"/>
    <n v="64371505"/>
    <n v="60111862"/>
    <n v="68886508"/>
    <n v="66402058"/>
  </r>
  <r>
    <x v="14"/>
    <x v="1"/>
    <n v="13166465"/>
    <n v="7620597"/>
    <n v="13561512"/>
    <n v="4983387"/>
    <n v="14043250"/>
    <n v="5760102"/>
    <n v="8691519"/>
    <n v="3116274"/>
    <n v="8489884"/>
    <n v="1692484"/>
    <n v="8489884"/>
    <n v="194575"/>
    <n v="17789884"/>
    <n v="13796209"/>
    <n v="15105580"/>
    <n v="13276734"/>
    <n v="95886934"/>
    <n v="94435627"/>
    <n v="27638226"/>
    <n v="27180470"/>
    <n v="27212573"/>
    <n v="26748077"/>
    <n v="18227958"/>
    <n v="18168846"/>
    <n v="7780000"/>
    <n v="7531365"/>
    <n v="7930800"/>
    <n v="7730025"/>
    <n v="7780000"/>
    <n v="6995920"/>
    <n v="7780000"/>
    <n v="7300744"/>
    <n v="7780000"/>
    <n v="7310719"/>
    <n v="7300000"/>
    <n v="7270296"/>
    <n v="7300000"/>
    <n v="7300000"/>
  </r>
  <r>
    <x v="14"/>
    <x v="2"/>
    <n v="146118967"/>
    <n v="120747730"/>
    <n v="147385388"/>
    <n v="111301702"/>
    <n v="151457336"/>
    <n v="117227787"/>
    <n v="151983519"/>
    <n v="113062276"/>
    <n v="154091316"/>
    <n v="119406082"/>
    <n v="161729885"/>
    <n v="127227462"/>
    <n v="173898739"/>
    <n v="143317067"/>
    <n v="188096950"/>
    <n v="161983437"/>
    <n v="209712245"/>
    <n v="186580214"/>
    <n v="239564428"/>
    <n v="217446458"/>
    <n v="254688361"/>
    <n v="228502643"/>
    <n v="284185255"/>
    <n v="257708771"/>
    <n v="333827103"/>
    <n v="304174562"/>
    <n v="352914020"/>
    <n v="316445742"/>
    <n v="420866159"/>
    <n v="341589327"/>
    <n v="619733892"/>
    <n v="379795376"/>
    <n v="672169109"/>
    <n v="397349523"/>
    <n v="738546200"/>
    <n v="412667672"/>
    <n v="570597352"/>
    <n v="585706679"/>
  </r>
  <r>
    <x v="15"/>
    <x v="0"/>
    <n v="17932056"/>
    <n v="14744774"/>
    <n v="24803760"/>
    <n v="23092043"/>
    <n v="29576709"/>
    <n v="29038873"/>
    <n v="28782212"/>
    <n v="27978217"/>
    <n v="29943701"/>
    <n v="27935816"/>
    <n v="30640005"/>
    <n v="26150352"/>
    <n v="31941924"/>
    <n v="27970370"/>
    <n v="29565232"/>
    <n v="28794855"/>
    <n v="30925429"/>
    <n v="30054974"/>
    <n v="32895690"/>
    <n v="31465206"/>
    <n v="34794593"/>
    <n v="34019273"/>
    <n v="39504101"/>
    <n v="38363574"/>
    <n v="48482617"/>
    <n v="41500352"/>
    <n v="49100721"/>
    <n v="43934932"/>
    <n v="49572916"/>
    <n v="47903993"/>
    <n v="57204012"/>
    <n v="56643521"/>
    <n v="69500512"/>
    <n v="67691454"/>
    <n v="0"/>
    <n v="0"/>
    <n v="0"/>
    <n v="0"/>
  </r>
  <r>
    <x v="15"/>
    <x v="1"/>
    <n v="370133"/>
    <n v="368861"/>
    <n v="377877"/>
    <n v="377877"/>
    <n v="391400"/>
    <n v="391385"/>
    <n v="2879442"/>
    <n v="412000"/>
    <n v="2106144"/>
    <n v="291765"/>
    <n v="2106144"/>
    <n v="274268"/>
    <n v="2106144"/>
    <n v="296134"/>
    <n v="1043000"/>
    <n v="1039905"/>
    <n v="972429"/>
    <n v="972427"/>
    <n v="1668631"/>
    <n v="1667322"/>
    <n v="1646095"/>
    <n v="1599709"/>
    <n v="2546095"/>
    <n v="1586224"/>
    <n v="970000"/>
    <n v="942015"/>
    <n v="970000"/>
    <n v="969608"/>
    <n v="7403084"/>
    <n v="7340924"/>
    <n v="13944084"/>
    <n v="13944082"/>
    <n v="7970000"/>
    <n v="7968009"/>
    <n v="0"/>
    <n v="0"/>
    <n v="0"/>
    <n v="0"/>
  </r>
  <r>
    <x v="15"/>
    <x v="2"/>
    <n v="107797533"/>
    <n v="96125488"/>
    <n v="112044307"/>
    <n v="102212688"/>
    <n v="120638500"/>
    <n v="110672703"/>
    <n v="125553305"/>
    <n v="114444661"/>
    <n v="134819478"/>
    <n v="120628965"/>
    <n v="146522286"/>
    <n v="129994310"/>
    <n v="158428620"/>
    <n v="144574638"/>
    <n v="175901946"/>
    <n v="159157258"/>
    <n v="208269074"/>
    <n v="182839010"/>
    <n v="245562511"/>
    <n v="219844352"/>
    <n v="304459275"/>
    <n v="272599321"/>
    <n v="329493724"/>
    <n v="307995095"/>
    <n v="357433127"/>
    <n v="335563992"/>
    <n v="393877477"/>
    <n v="362986983"/>
    <n v="552616968"/>
    <n v="416180184"/>
    <n v="667876522"/>
    <n v="523614839"/>
    <n v="745008249"/>
    <n v="586545213"/>
    <n v="0"/>
    <n v="0"/>
    <n v="0"/>
    <n v="0"/>
  </r>
  <r>
    <x v="16"/>
    <x v="0"/>
    <n v="618760"/>
    <n v="464607"/>
    <n v="199283"/>
    <n v="142378"/>
    <n v="313634"/>
    <n v="228215"/>
    <n v="361743"/>
    <n v="257949"/>
    <n v="428458"/>
    <n v="282014"/>
    <n v="354842"/>
    <n v="269463"/>
    <n v="364586"/>
    <n v="262739"/>
    <n v="397674"/>
    <n v="374968"/>
    <n v="420097"/>
    <n v="342356"/>
    <n v="441131"/>
    <n v="410810"/>
    <n v="1693572"/>
    <n v="1410092"/>
    <n v="698033"/>
    <n v="662805"/>
    <n v="473817"/>
    <n v="395216"/>
    <n v="471999"/>
    <n v="413180"/>
    <n v="422637"/>
    <n v="397383"/>
    <n v="1408654"/>
    <n v="835622"/>
    <n v="1363492"/>
    <n v="894723"/>
    <n v="890765"/>
    <n v="857093"/>
    <n v="956006"/>
    <n v="843996"/>
  </r>
  <r>
    <x v="16"/>
    <x v="1"/>
    <n v="15000"/>
    <n v="13685"/>
    <n v="16272"/>
    <n v="14937"/>
    <n v="68495"/>
    <n v="65803"/>
    <n v="72000"/>
    <n v="47771"/>
    <n v="51912"/>
    <n v="16800"/>
    <n v="51912"/>
    <n v="43000"/>
    <n v="51912"/>
    <n v="47553"/>
    <n v="38676"/>
    <n v="37129"/>
    <n v="40223"/>
    <n v="36146"/>
    <n v="39113"/>
    <n v="29806"/>
    <n v="250677"/>
    <n v="229546"/>
    <n v="40677"/>
    <n v="26136"/>
    <n v="50000"/>
    <n v="41124"/>
    <n v="50000"/>
    <n v="14984"/>
    <n v="50000"/>
    <n v="30500"/>
    <n v="50000"/>
    <n v="0"/>
    <n v="50000"/>
    <n v="0"/>
    <n v="0"/>
    <n v="0"/>
    <n v="0"/>
    <n v="0"/>
  </r>
  <r>
    <x v="16"/>
    <x v="2"/>
    <n v="9182925"/>
    <n v="7417096"/>
    <n v="9282662"/>
    <n v="7880583"/>
    <n v="9434298"/>
    <n v="8169755"/>
    <n v="9376349"/>
    <n v="8010676"/>
    <n v="9911040"/>
    <n v="8476301"/>
    <n v="10963196"/>
    <n v="9442123"/>
    <n v="11733985"/>
    <n v="10193880"/>
    <n v="12836567"/>
    <n v="11323828"/>
    <n v="14913703"/>
    <n v="13056261"/>
    <n v="15581233"/>
    <n v="14727585"/>
    <n v="18512067"/>
    <n v="15808073"/>
    <n v="21730315"/>
    <n v="16950086"/>
    <n v="20596795"/>
    <n v="16877222"/>
    <n v="21573199"/>
    <n v="17250543"/>
    <n v="26044920"/>
    <n v="17149557"/>
    <n v="28149120"/>
    <n v="18422670"/>
    <n v="31431567"/>
    <n v="20546794"/>
    <n v="35376883"/>
    <n v="22586852"/>
    <n v="28619041"/>
    <n v="29828058"/>
  </r>
  <r>
    <x v="17"/>
    <x v="0"/>
    <n v="12376964"/>
    <n v="9003569"/>
    <n v="7021981"/>
    <n v="4605868"/>
    <n v="8444168"/>
    <n v="5726640"/>
    <n v="7685975"/>
    <n v="5132662"/>
    <n v="8817683"/>
    <n v="6976724"/>
    <n v="9440023"/>
    <n v="6519670"/>
    <n v="10528240"/>
    <n v="6481814"/>
    <n v="9636170"/>
    <n v="7109338"/>
    <n v="12167712"/>
    <n v="10540464"/>
    <n v="15630174"/>
    <n v="13047218"/>
    <n v="17574923"/>
    <n v="14596595"/>
    <n v="18637976"/>
    <n v="16657902"/>
    <n v="18987014"/>
    <n v="16700510"/>
    <n v="14782037"/>
    <n v="12517273"/>
    <n v="15937116"/>
    <n v="12637389"/>
    <n v="20023411"/>
    <n v="15493711"/>
    <n v="21810831"/>
    <n v="17491926"/>
    <n v="19145851"/>
    <n v="18802142"/>
    <n v="19548269"/>
    <n v="16325973"/>
  </r>
  <r>
    <x v="17"/>
    <x v="1"/>
    <n v="484244"/>
    <n v="443445"/>
    <n v="506244"/>
    <n v="484353"/>
    <n v="606670"/>
    <n v="596205"/>
    <n v="600000"/>
    <n v="584687"/>
    <n v="459792"/>
    <n v="432676"/>
    <n v="459792"/>
    <n v="362872"/>
    <n v="459792"/>
    <n v="450118"/>
    <n v="869314"/>
    <n v="869046"/>
    <n v="1096911"/>
    <n v="868902"/>
    <n v="3107574"/>
    <n v="2924188"/>
    <n v="2029011"/>
    <n v="2022376"/>
    <n v="1629011"/>
    <n v="1616350"/>
    <n v="1850000"/>
    <n v="1842547"/>
    <n v="6800000"/>
    <n v="6797972"/>
    <n v="4800000"/>
    <n v="4619560"/>
    <n v="2300000"/>
    <n v="2242808"/>
    <n v="2300000"/>
    <n v="2285623"/>
    <n v="4742808"/>
    <n v="4605870"/>
    <n v="4742808"/>
    <n v="4742808"/>
  </r>
  <r>
    <x v="17"/>
    <x v="2"/>
    <n v="32222684"/>
    <n v="28533826"/>
    <n v="40083497"/>
    <n v="37808596"/>
    <n v="44325948"/>
    <n v="40561898"/>
    <n v="45787999"/>
    <n v="40463453"/>
    <n v="47151982"/>
    <n v="40402034"/>
    <n v="50891131"/>
    <n v="43692599"/>
    <n v="55550317"/>
    <n v="49229630"/>
    <n v="59149293"/>
    <n v="54907464"/>
    <n v="61749988"/>
    <n v="59264822"/>
    <n v="70707800"/>
    <n v="64567073"/>
    <n v="79509776"/>
    <n v="74685348"/>
    <n v="97788167"/>
    <n v="87416031"/>
    <n v="110446671"/>
    <n v="98570892"/>
    <n v="118839275"/>
    <n v="108780430"/>
    <n v="140548878"/>
    <n v="111399624"/>
    <n v="161746255"/>
    <n v="123638016"/>
    <n v="173672713"/>
    <n v="129015420"/>
    <n v="187817546"/>
    <n v="132219299"/>
    <n v="169189913"/>
    <n v="173489407"/>
  </r>
  <r>
    <x v="18"/>
    <x v="0"/>
    <n v="0"/>
    <n v="0"/>
    <n v="0"/>
    <n v="0"/>
    <n v="665025"/>
    <n v="431758"/>
    <n v="1325503"/>
    <n v="1177268"/>
    <n v="4885577"/>
    <n v="2600002"/>
    <n v="3509743"/>
    <n v="2338030"/>
    <n v="3575060"/>
    <n v="2498820"/>
    <n v="2822475"/>
    <n v="2336749"/>
    <n v="5091544"/>
    <n v="3684321"/>
    <n v="3761831"/>
    <n v="1974435"/>
    <n v="0"/>
    <n v="0"/>
    <n v="0"/>
    <n v="0"/>
    <n v="5856013"/>
    <n v="4044348"/>
    <n v="4456699"/>
    <n v="3872321"/>
    <n v="3336682"/>
    <n v="2821565"/>
    <n v="4682058"/>
    <n v="4031671"/>
    <n v="5657432"/>
    <n v="4686986"/>
    <n v="0"/>
    <n v="0"/>
    <n v="0"/>
    <n v="0"/>
  </r>
  <r>
    <x v="18"/>
    <x v="1"/>
    <n v="0"/>
    <n v="0"/>
    <n v="0"/>
    <n v="0"/>
    <n v="117421"/>
    <n v="0"/>
    <n v="91106"/>
    <n v="50760"/>
    <n v="88992"/>
    <n v="74438"/>
    <n v="88992"/>
    <n v="60661"/>
    <n v="88992"/>
    <n v="70834"/>
    <n v="192738"/>
    <n v="191263"/>
    <n v="116154"/>
    <n v="105638"/>
    <n v="124936"/>
    <n v="119527"/>
    <n v="0"/>
    <n v="0"/>
    <n v="0"/>
    <n v="0"/>
    <n v="100000"/>
    <n v="99666"/>
    <n v="100000"/>
    <n v="99842"/>
    <n v="124300"/>
    <n v="123818"/>
    <n v="470000"/>
    <n v="457794"/>
    <n v="480000"/>
    <n v="474128"/>
    <n v="0"/>
    <n v="0"/>
    <n v="0"/>
    <n v="0"/>
  </r>
  <r>
    <x v="18"/>
    <x v="2"/>
    <n v="0"/>
    <n v="0"/>
    <n v="0"/>
    <n v="0"/>
    <n v="4190400"/>
    <n v="2203608"/>
    <n v="4239963"/>
    <n v="2835722"/>
    <n v="4614589"/>
    <n v="3988177"/>
    <n v="5037825"/>
    <n v="4427574"/>
    <n v="5197064"/>
    <n v="4670824"/>
    <n v="5820739"/>
    <n v="4651503"/>
    <n v="7086126"/>
    <n v="6320213"/>
    <n v="7574356"/>
    <n v="7268770"/>
    <n v="0"/>
    <n v="0"/>
    <n v="0"/>
    <n v="0"/>
    <n v="10358293"/>
    <n v="9763898"/>
    <n v="10942397"/>
    <n v="10377916"/>
    <n v="11971373"/>
    <n v="11031534"/>
    <n v="12737466"/>
    <n v="11981039"/>
    <n v="13615348"/>
    <n v="11924899"/>
    <n v="0"/>
    <n v="0"/>
    <n v="0"/>
    <n v="0"/>
  </r>
  <r>
    <x v="19"/>
    <x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465687"/>
    <n v="0"/>
    <n v="21675"/>
    <n v="0"/>
    <n v="21675"/>
    <n v="0"/>
    <n v="0"/>
    <n v="0"/>
    <n v="0"/>
    <n v="0"/>
    <n v="0"/>
    <n v="0"/>
    <n v="0"/>
    <n v="0"/>
    <n v="0"/>
    <n v="0"/>
    <n v="0"/>
    <n v="0"/>
    <n v="0"/>
    <n v="0"/>
  </r>
  <r>
    <x v="20"/>
    <x v="0"/>
    <n v="0"/>
    <n v="0"/>
    <n v="0"/>
    <n v="0"/>
    <n v="0"/>
    <n v="0"/>
    <n v="0"/>
    <n v="0"/>
    <n v="18705699"/>
    <n v="13491115"/>
    <n v="19899999"/>
    <n v="16819630"/>
    <n v="19762124"/>
    <n v="17528042"/>
    <n v="32676423"/>
    <n v="30487487"/>
    <n v="42213001"/>
    <n v="39778264"/>
    <n v="47431458"/>
    <n v="44902135"/>
    <n v="57176343"/>
    <n v="52783262"/>
    <n v="65904005"/>
    <n v="62728419"/>
    <n v="67324817"/>
    <n v="59657232"/>
    <n v="61745685"/>
    <n v="58639044"/>
    <n v="65512526"/>
    <n v="63414256"/>
    <n v="66747821"/>
    <n v="63283856"/>
    <n v="73867350"/>
    <n v="68913649"/>
    <n v="127211344"/>
    <n v="122643959"/>
    <n v="132168149"/>
    <n v="108458042"/>
  </r>
  <r>
    <x v="20"/>
    <x v="1"/>
    <n v="0"/>
    <n v="0"/>
    <n v="0"/>
    <n v="0"/>
    <n v="0"/>
    <n v="0"/>
    <n v="0"/>
    <n v="0"/>
    <n v="4159000"/>
    <n v="1343746"/>
    <n v="7771097"/>
    <n v="5668284"/>
    <n v="24867232"/>
    <n v="3949341"/>
    <n v="35848561"/>
    <n v="34234833"/>
    <n v="17800000"/>
    <n v="13787887"/>
    <n v="15321024"/>
    <n v="12495160"/>
    <n v="8508247"/>
    <n v="8097773"/>
    <n v="16228247"/>
    <n v="15520931"/>
    <n v="15400000"/>
    <n v="14763141"/>
    <n v="15400000"/>
    <n v="14995171"/>
    <n v="15644000"/>
    <n v="15570603"/>
    <n v="17829395"/>
    <n v="17122761"/>
    <n v="9180000"/>
    <n v="8471626"/>
    <n v="35634089"/>
    <n v="31995968"/>
    <n v="40094623"/>
    <n v="33534089"/>
  </r>
  <r>
    <x v="20"/>
    <x v="2"/>
    <n v="0"/>
    <n v="0"/>
    <n v="0"/>
    <n v="0"/>
    <n v="0"/>
    <n v="0"/>
    <n v="0"/>
    <n v="0"/>
    <n v="423492"/>
    <n v="0"/>
    <n v="485468"/>
    <n v="448358"/>
    <n v="646648"/>
    <n v="600551"/>
    <n v="1395512"/>
    <n v="560240"/>
    <n v="12378719"/>
    <n v="9966351"/>
    <n v="44127156"/>
    <n v="33652542"/>
    <n v="46295286"/>
    <n v="39859960"/>
    <n v="53650186"/>
    <n v="42376703"/>
    <n v="95576789"/>
    <n v="81386925"/>
    <n v="130298785"/>
    <n v="108054423"/>
    <n v="146373467"/>
    <n v="119705325"/>
    <n v="164421130"/>
    <n v="139433961"/>
    <n v="192552801"/>
    <n v="163777294"/>
    <n v="254602458"/>
    <n v="224675085"/>
    <n v="306582244"/>
    <n v="313189338"/>
  </r>
  <r>
    <x v="21"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 dinámica5" cacheId="0" dataOnRows="1" applyNumberFormats="0" applyBorderFormats="0" applyFontFormats="0" applyPatternFormats="0" applyAlignmentFormats="0" applyWidthHeightFormats="1" dataCaption="Valores" updatedVersion="5" minRefreshableVersion="3" useAutoFormatting="1" itemPrintTitles="1" createdVersion="5" indent="0" outline="1" outlineData="1" multipleFieldFilters="0" chartFormat="41">
  <location ref="A3:L42" firstHeaderRow="1" firstDataRow="2" firstDataCol="1" rowPageCount="1" colPageCount="1"/>
  <pivotFields count="40">
    <pivotField axis="axisCol" showAll="0">
      <items count="23">
        <item x="0"/>
        <item h="1" x="1"/>
        <item x="2"/>
        <item x="3"/>
        <item x="4"/>
        <item x="5"/>
        <item x="6"/>
        <item x="7"/>
        <item h="1" x="8"/>
        <item h="1" x="9"/>
        <item h="1" x="10"/>
        <item x="11"/>
        <item x="12"/>
        <item h="1" x="13"/>
        <item h="1" x="14"/>
        <item h="1" x="15"/>
        <item h="1" x="16"/>
        <item h="1" x="17"/>
        <item h="1" x="18"/>
        <item h="1" x="19"/>
        <item x="20"/>
        <item h="1" x="21"/>
        <item t="default"/>
      </items>
    </pivotField>
    <pivotField axis="axisPage" multipleItemSelectionAllowed="1" showAll="0">
      <items count="5">
        <item x="0"/>
        <item x="1"/>
        <item x="2"/>
        <item x="3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1">
    <field x="-2"/>
  </rowFields>
  <rowItems count="3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  <i i="22">
      <x v="22"/>
    </i>
    <i i="23">
      <x v="23"/>
    </i>
    <i i="24">
      <x v="24"/>
    </i>
    <i i="25">
      <x v="25"/>
    </i>
    <i i="26">
      <x v="26"/>
    </i>
    <i i="27">
      <x v="27"/>
    </i>
    <i i="28">
      <x v="28"/>
    </i>
    <i i="29">
      <x v="29"/>
    </i>
    <i i="30">
      <x v="30"/>
    </i>
    <i i="31">
      <x v="31"/>
    </i>
    <i i="32">
      <x v="32"/>
    </i>
    <i i="33">
      <x v="33"/>
    </i>
    <i i="34">
      <x v="34"/>
    </i>
    <i i="35">
      <x v="35"/>
    </i>
    <i i="36">
      <x v="36"/>
    </i>
    <i i="37">
      <x v="37"/>
    </i>
  </rowItems>
  <colFields count="1">
    <field x="0"/>
  </colFields>
  <colItems count="11">
    <i>
      <x/>
    </i>
    <i>
      <x v="2"/>
    </i>
    <i>
      <x v="3"/>
    </i>
    <i>
      <x v="4"/>
    </i>
    <i>
      <x v="5"/>
    </i>
    <i>
      <x v="6"/>
    </i>
    <i>
      <x v="7"/>
    </i>
    <i>
      <x v="11"/>
    </i>
    <i>
      <x v="12"/>
    </i>
    <i>
      <x v="20"/>
    </i>
    <i t="grand">
      <x/>
    </i>
  </colItems>
  <pageFields count="1">
    <pageField fld="1" hier="-1"/>
  </pageFields>
  <dataFields count="38">
    <dataField name="Suma de CRV99" fld="2" baseField="0" baseItem="0"/>
    <dataField name="Suma de Ejec99" fld="3" baseField="0" baseItem="5"/>
    <dataField name="Suma de CRV00" fld="4" baseField="0" baseItem="0"/>
    <dataField name="Suma de Ejec00" fld="5" baseField="0" baseItem="5"/>
    <dataField name="Suma de CRV01" fld="6" baseField="0" baseItem="0"/>
    <dataField name="Suma de Ejec01" fld="7" baseField="0" baseItem="5"/>
    <dataField name="Suma de CRV02" fld="8" baseField="0" baseItem="0"/>
    <dataField name="Suma de Ejec02" fld="9" baseField="0" baseItem="5"/>
    <dataField name="Suma de CRV03" fld="10" baseField="0" baseItem="0"/>
    <dataField name="Suma de Ejec03" fld="11" baseField="0" baseItem="5"/>
    <dataField name="Suma de CRV04" fld="12" baseField="0" baseItem="0"/>
    <dataField name="Suma de Ejec04" fld="13" baseField="0" baseItem="5"/>
    <dataField name="Suma de CRV05" fld="14" baseField="0" baseItem="0"/>
    <dataField name="Suma de Ejec05" fld="15" baseField="0" baseItem="5"/>
    <dataField name="Suma de CRV06" fld="16" baseField="0" baseItem="0"/>
    <dataField name="Suma de Ejec06" fld="17" baseField="0" baseItem="5"/>
    <dataField name="Suma de CRV07" fld="18" baseField="0" baseItem="0"/>
    <dataField name="Suma de Ejec07" fld="19" baseField="0" baseItem="5"/>
    <dataField name="Suma de CRV08" fld="20" baseField="0" baseItem="0"/>
    <dataField name="Suma de Ejec08" fld="21" baseField="0" baseItem="5"/>
    <dataField name="Suma de CRV09" fld="22" baseField="0" baseItem="0"/>
    <dataField name="Suma de Ejec09" fld="23" baseField="0" baseItem="5"/>
    <dataField name="Suma de CRV10" fld="24" baseField="0" baseItem="5"/>
    <dataField name="Suma de Ejec10" fld="25" baseField="0" baseItem="5"/>
    <dataField name="Suma de CRV11" fld="26" baseField="0" baseItem="0"/>
    <dataField name="Suma de Ejec11" fld="27" baseField="0" baseItem="5"/>
    <dataField name="Suma de CRV12" fld="28" baseField="0" baseItem="0"/>
    <dataField name="Suma de Ejec12" fld="29" baseField="0" baseItem="5"/>
    <dataField name="Suma de CRV13" fld="30" baseField="0" baseItem="0"/>
    <dataField name="Suma de Ejec13" fld="31" baseField="0" baseItem="5"/>
    <dataField name="Suma de CRV14" fld="32" baseField="0" baseItem="0"/>
    <dataField name="Suma de Ejec14" fld="33" baseField="0" baseItem="5"/>
    <dataField name="Suma de CRV15" fld="34" baseField="0" baseItem="0"/>
    <dataField name="Suma de Ejec15" fld="35" baseField="0" baseItem="6"/>
    <dataField name="Suma de CRV16" fld="36" baseField="0" baseItem="0"/>
    <dataField name="Suma de Ejec16" fld="37" baseField="0" baseItem="6"/>
    <dataField name="Suma de CRV17" fld="38" baseField="0" baseItem="0"/>
    <dataField name="Suma de CVR18" fld="39" baseField="0" baseItem="0"/>
  </dataFields>
  <formats count="2">
    <format dxfId="1">
      <pivotArea collapsedLevelsAreSubtotals="1" fieldPosition="0">
        <references count="1">
          <reference field="0" count="1">
            <x v="0"/>
          </reference>
        </references>
      </pivotArea>
    </format>
    <format dxfId="0">
      <pivotArea outline="0" collapsedLevelsAreSubtotals="1" fieldPosition="0"/>
    </format>
  </formats>
  <chartFormats count="50">
    <chartFormat chart="8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21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8" format="22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8" format="23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8" format="24" series="1">
      <pivotArea type="data" outline="0" fieldPosition="0">
        <references count="1">
          <reference field="4294967294" count="1" selected="0">
            <x v="8"/>
          </reference>
        </references>
      </pivotArea>
    </chartFormat>
    <chartFormat chart="8" format="25" series="1">
      <pivotArea type="data" outline="0" fieldPosition="0">
        <references count="1">
          <reference field="4294967294" count="1" selected="0">
            <x v="10"/>
          </reference>
        </references>
      </pivotArea>
    </chartFormat>
    <chartFormat chart="8" format="26" series="1">
      <pivotArea type="data" outline="0" fieldPosition="0">
        <references count="1">
          <reference field="4294967294" count="1" selected="0">
            <x v="12"/>
          </reference>
        </references>
      </pivotArea>
    </chartFormat>
    <chartFormat chart="8" format="27" series="1">
      <pivotArea type="data" outline="0" fieldPosition="0">
        <references count="1">
          <reference field="4294967294" count="1" selected="0">
            <x v="14"/>
          </reference>
        </references>
      </pivotArea>
    </chartFormat>
    <chartFormat chart="8" format="28" series="1">
      <pivotArea type="data" outline="0" fieldPosition="0">
        <references count="1">
          <reference field="4294967294" count="1" selected="0">
            <x v="16"/>
          </reference>
        </references>
      </pivotArea>
    </chartFormat>
    <chartFormat chart="8" format="29" series="1">
      <pivotArea type="data" outline="0" fieldPosition="0">
        <references count="1">
          <reference field="4294967294" count="1" selected="0">
            <x v="18"/>
          </reference>
        </references>
      </pivotArea>
    </chartFormat>
    <chartFormat chart="8" format="30" series="1">
      <pivotArea type="data" outline="0" fieldPosition="0">
        <references count="1">
          <reference field="4294967294" count="1" selected="0">
            <x v="20"/>
          </reference>
        </references>
      </pivotArea>
    </chartFormat>
    <chartFormat chart="8" format="31" series="1">
      <pivotArea type="data" outline="0" fieldPosition="0">
        <references count="1">
          <reference field="4294967294" count="1" selected="0">
            <x v="22"/>
          </reference>
        </references>
      </pivotArea>
    </chartFormat>
    <chartFormat chart="8" format="32" series="1">
      <pivotArea type="data" outline="0" fieldPosition="0">
        <references count="1">
          <reference field="4294967294" count="1" selected="0">
            <x v="24"/>
          </reference>
        </references>
      </pivotArea>
    </chartFormat>
    <chartFormat chart="8" format="33" series="1">
      <pivotArea type="data" outline="0" fieldPosition="0">
        <references count="1">
          <reference field="4294967294" count="1" selected="0">
            <x v="26"/>
          </reference>
        </references>
      </pivotArea>
    </chartFormat>
    <chartFormat chart="8" format="34" series="1">
      <pivotArea type="data" outline="0" fieldPosition="0">
        <references count="1">
          <reference field="4294967294" count="1" selected="0">
            <x v="28"/>
          </reference>
        </references>
      </pivotArea>
    </chartFormat>
    <chartFormat chart="8" format="35" series="1">
      <pivotArea type="data" outline="0" fieldPosition="0">
        <references count="1">
          <reference field="4294967294" count="1" selected="0">
            <x v="30"/>
          </reference>
        </references>
      </pivotArea>
    </chartFormat>
    <chartFormat chart="8" format="36" series="1">
      <pivotArea type="data" outline="0" fieldPosition="0">
        <references count="1">
          <reference field="4294967294" count="1" selected="0">
            <x v="32"/>
          </reference>
        </references>
      </pivotArea>
    </chartFormat>
    <chartFormat chart="8" format="37" series="1">
      <pivotArea type="data" outline="0" fieldPosition="0">
        <references count="1">
          <reference field="4294967294" count="1" selected="0">
            <x v="34"/>
          </reference>
        </references>
      </pivotArea>
    </chartFormat>
    <chartFormat chart="8" format="38" series="1">
      <pivotArea type="data" outline="0" fieldPosition="0">
        <references count="1">
          <reference field="4294967294" count="1" selected="0">
            <x v="36"/>
          </reference>
        </references>
      </pivotArea>
    </chartFormat>
    <chartFormat chart="8" format="39" series="1">
      <pivotArea type="data" outline="0" fieldPosition="0">
        <references count="1">
          <reference field="4294967294" count="1" selected="0">
            <x v="37"/>
          </reference>
        </references>
      </pivotArea>
    </chartFormat>
    <chartFormat chart="9" format="4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" format="41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9" format="42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9" format="43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9" format="44" series="1">
      <pivotArea type="data" outline="0" fieldPosition="0">
        <references count="1">
          <reference field="4294967294" count="1" selected="0">
            <x v="8"/>
          </reference>
        </references>
      </pivotArea>
    </chartFormat>
    <chartFormat chart="9" format="45" series="1">
      <pivotArea type="data" outline="0" fieldPosition="0">
        <references count="1">
          <reference field="4294967294" count="1" selected="0">
            <x v="10"/>
          </reference>
        </references>
      </pivotArea>
    </chartFormat>
    <chartFormat chart="9" format="46" series="1">
      <pivotArea type="data" outline="0" fieldPosition="0">
        <references count="1">
          <reference field="4294967294" count="1" selected="0">
            <x v="12"/>
          </reference>
        </references>
      </pivotArea>
    </chartFormat>
    <chartFormat chart="9" format="47" series="1">
      <pivotArea type="data" outline="0" fieldPosition="0">
        <references count="1">
          <reference field="4294967294" count="1" selected="0">
            <x v="14"/>
          </reference>
        </references>
      </pivotArea>
    </chartFormat>
    <chartFormat chart="9" format="48" series="1">
      <pivotArea type="data" outline="0" fieldPosition="0">
        <references count="1">
          <reference field="4294967294" count="1" selected="0">
            <x v="16"/>
          </reference>
        </references>
      </pivotArea>
    </chartFormat>
    <chartFormat chart="9" format="49" series="1">
      <pivotArea type="data" outline="0" fieldPosition="0">
        <references count="1">
          <reference field="4294967294" count="1" selected="0">
            <x v="18"/>
          </reference>
        </references>
      </pivotArea>
    </chartFormat>
    <chartFormat chart="9" format="50" series="1">
      <pivotArea type="data" outline="0" fieldPosition="0">
        <references count="1">
          <reference field="4294967294" count="1" selected="0">
            <x v="20"/>
          </reference>
        </references>
      </pivotArea>
    </chartFormat>
    <chartFormat chart="9" format="51" series="1">
      <pivotArea type="data" outline="0" fieldPosition="0">
        <references count="1">
          <reference field="4294967294" count="1" selected="0">
            <x v="22"/>
          </reference>
        </references>
      </pivotArea>
    </chartFormat>
    <chartFormat chart="9" format="52" series="1">
      <pivotArea type="data" outline="0" fieldPosition="0">
        <references count="1">
          <reference field="4294967294" count="1" selected="0">
            <x v="24"/>
          </reference>
        </references>
      </pivotArea>
    </chartFormat>
    <chartFormat chart="9" format="53" series="1">
      <pivotArea type="data" outline="0" fieldPosition="0">
        <references count="1">
          <reference field="4294967294" count="1" selected="0">
            <x v="26"/>
          </reference>
        </references>
      </pivotArea>
    </chartFormat>
    <chartFormat chart="9" format="54" series="1">
      <pivotArea type="data" outline="0" fieldPosition="0">
        <references count="1">
          <reference field="4294967294" count="1" selected="0">
            <x v="28"/>
          </reference>
        </references>
      </pivotArea>
    </chartFormat>
    <chartFormat chart="9" format="55" series="1">
      <pivotArea type="data" outline="0" fieldPosition="0">
        <references count="1">
          <reference field="4294967294" count="1" selected="0">
            <x v="30"/>
          </reference>
        </references>
      </pivotArea>
    </chartFormat>
    <chartFormat chart="9" format="56" series="1">
      <pivotArea type="data" outline="0" fieldPosition="0">
        <references count="1">
          <reference field="4294967294" count="1" selected="0">
            <x v="32"/>
          </reference>
        </references>
      </pivotArea>
    </chartFormat>
    <chartFormat chart="9" format="57" series="1">
      <pivotArea type="data" outline="0" fieldPosition="0">
        <references count="1">
          <reference field="4294967294" count="1" selected="0">
            <x v="34"/>
          </reference>
        </references>
      </pivotArea>
    </chartFormat>
    <chartFormat chart="9" format="58" series="1">
      <pivotArea type="data" outline="0" fieldPosition="0">
        <references count="1">
          <reference field="4294967294" count="1" selected="0">
            <x v="36"/>
          </reference>
        </references>
      </pivotArea>
    </chartFormat>
    <chartFormat chart="9" format="59" series="1">
      <pivotArea type="data" outline="0" fieldPosition="0">
        <references count="1">
          <reference field="4294967294" count="1" selected="0">
            <x v="37"/>
          </reference>
        </references>
      </pivotArea>
    </chartFormat>
    <chartFormat chart="40" format="2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40" format="2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40" format="2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40" format="2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40" format="2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40" format="2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40" format="2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40" format="2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40" format="2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2"/>
          </reference>
        </references>
      </pivotArea>
    </chartFormat>
    <chartFormat chart="40" format="2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9"/>
  <sheetViews>
    <sheetView tabSelected="1" topLeftCell="G166" zoomScale="70" zoomScaleNormal="70" workbookViewId="0">
      <selection activeCell="O144" sqref="O144"/>
    </sheetView>
  </sheetViews>
  <sheetFormatPr baseColWidth="10" defaultRowHeight="15"/>
  <cols>
    <col min="1" max="1" width="16.85546875" customWidth="1"/>
    <col min="2" max="2" width="29.7109375" customWidth="1"/>
    <col min="3" max="3" width="15.7109375" customWidth="1"/>
    <col min="4" max="4" width="14.42578125" customWidth="1"/>
    <col min="5" max="5" width="14" customWidth="1"/>
    <col min="6" max="7" width="14.42578125" customWidth="1"/>
    <col min="8" max="8" width="14" customWidth="1"/>
    <col min="9" max="9" width="15.28515625" customWidth="1"/>
    <col min="10" max="11" width="15.7109375" customWidth="1"/>
    <col min="12" max="12" width="17.42578125" customWidth="1"/>
    <col min="13" max="13" width="21.140625" customWidth="1"/>
    <col min="14" max="14" width="20.5703125" customWidth="1"/>
    <col min="15" max="21" width="21.140625" customWidth="1"/>
    <col min="22" max="39" width="14.5703125" bestFit="1" customWidth="1"/>
  </cols>
  <sheetData>
    <row r="1" spans="1:12">
      <c r="A1" s="25" t="s">
        <v>1</v>
      </c>
      <c r="B1" t="s">
        <v>94</v>
      </c>
    </row>
    <row r="3" spans="1:12">
      <c r="B3" s="25" t="s">
        <v>93</v>
      </c>
    </row>
    <row r="4" spans="1:12">
      <c r="A4" s="25" t="s">
        <v>92</v>
      </c>
      <c r="B4">
        <v>1</v>
      </c>
      <c r="C4">
        <v>3</v>
      </c>
      <c r="D4">
        <v>4</v>
      </c>
      <c r="E4">
        <v>6</v>
      </c>
      <c r="F4">
        <v>7</v>
      </c>
      <c r="G4">
        <v>8</v>
      </c>
      <c r="H4">
        <v>10</v>
      </c>
      <c r="I4">
        <v>15</v>
      </c>
      <c r="J4">
        <v>16</v>
      </c>
      <c r="K4">
        <v>24</v>
      </c>
      <c r="L4" t="s">
        <v>91</v>
      </c>
    </row>
    <row r="5" spans="1:12">
      <c r="A5" s="24" t="s">
        <v>90</v>
      </c>
      <c r="B5" s="23">
        <v>369547920</v>
      </c>
      <c r="C5" s="23">
        <v>0</v>
      </c>
      <c r="D5" s="23">
        <v>7763449</v>
      </c>
      <c r="E5" s="23">
        <v>4093725</v>
      </c>
      <c r="F5" s="23">
        <v>25203453</v>
      </c>
      <c r="G5" s="23">
        <v>20554866</v>
      </c>
      <c r="H5" s="23">
        <v>4857072</v>
      </c>
      <c r="I5" s="23">
        <v>26465288</v>
      </c>
      <c r="J5" s="23">
        <v>275924603</v>
      </c>
      <c r="K5" s="23">
        <v>0</v>
      </c>
      <c r="L5" s="23">
        <v>734410376</v>
      </c>
    </row>
    <row r="6" spans="1:12">
      <c r="A6" s="24" t="s">
        <v>89</v>
      </c>
      <c r="B6" s="23">
        <v>163479804</v>
      </c>
      <c r="C6" s="23">
        <v>0</v>
      </c>
      <c r="D6" s="23">
        <v>5671877</v>
      </c>
      <c r="E6" s="23">
        <v>3229631</v>
      </c>
      <c r="F6" s="23">
        <v>14002690</v>
      </c>
      <c r="G6" s="23">
        <v>13415241</v>
      </c>
      <c r="H6" s="23">
        <v>3111583</v>
      </c>
      <c r="I6" s="23">
        <v>19044054</v>
      </c>
      <c r="J6" s="23">
        <v>229325685</v>
      </c>
      <c r="K6" s="23">
        <v>0</v>
      </c>
      <c r="L6" s="23">
        <v>451280565</v>
      </c>
    </row>
    <row r="7" spans="1:12">
      <c r="A7" s="24" t="s">
        <v>88</v>
      </c>
      <c r="B7" s="23">
        <v>389185679</v>
      </c>
      <c r="C7" s="23">
        <v>0</v>
      </c>
      <c r="D7" s="23">
        <v>8496579</v>
      </c>
      <c r="E7" s="23">
        <v>4351947</v>
      </c>
      <c r="F7" s="23">
        <v>23585610</v>
      </c>
      <c r="G7" s="23">
        <v>3540129</v>
      </c>
      <c r="H7" s="23">
        <v>4578097</v>
      </c>
      <c r="I7" s="23">
        <v>26233931</v>
      </c>
      <c r="J7" s="23">
        <v>327550547</v>
      </c>
      <c r="K7" s="23">
        <v>0</v>
      </c>
      <c r="L7" s="23">
        <v>787522519</v>
      </c>
    </row>
    <row r="8" spans="1:12">
      <c r="A8" s="24" t="s">
        <v>87</v>
      </c>
      <c r="B8" s="23">
        <v>172506441</v>
      </c>
      <c r="C8" s="23">
        <v>0</v>
      </c>
      <c r="D8" s="23">
        <v>6803942</v>
      </c>
      <c r="E8" s="23">
        <v>3407875</v>
      </c>
      <c r="F8" s="23">
        <v>15136473</v>
      </c>
      <c r="G8" s="23">
        <v>3599496</v>
      </c>
      <c r="H8" s="23">
        <v>3537509</v>
      </c>
      <c r="I8" s="23">
        <v>20159856</v>
      </c>
      <c r="J8" s="23">
        <v>163030686</v>
      </c>
      <c r="K8" s="23">
        <v>0</v>
      </c>
      <c r="L8" s="23">
        <v>388182278</v>
      </c>
    </row>
    <row r="9" spans="1:12">
      <c r="A9" s="24" t="s">
        <v>86</v>
      </c>
      <c r="B9" s="23">
        <v>219593687</v>
      </c>
      <c r="C9" s="23">
        <v>0</v>
      </c>
      <c r="D9" s="23">
        <v>8990541</v>
      </c>
      <c r="E9" s="23">
        <v>4100105</v>
      </c>
      <c r="F9" s="23">
        <v>21867290</v>
      </c>
      <c r="G9" s="23">
        <v>33172795</v>
      </c>
      <c r="H9" s="23">
        <v>6388841</v>
      </c>
      <c r="I9" s="23">
        <v>26856393</v>
      </c>
      <c r="J9" s="23">
        <v>331244927</v>
      </c>
      <c r="K9" s="23">
        <v>0</v>
      </c>
      <c r="L9" s="23">
        <v>652214579</v>
      </c>
    </row>
    <row r="10" spans="1:12">
      <c r="A10" s="24" t="s">
        <v>85</v>
      </c>
      <c r="B10" s="23">
        <v>180590467</v>
      </c>
      <c r="C10" s="23">
        <v>0</v>
      </c>
      <c r="D10" s="23">
        <v>8682650</v>
      </c>
      <c r="E10" s="23">
        <v>3754188</v>
      </c>
      <c r="F10" s="23">
        <v>18845809</v>
      </c>
      <c r="G10" s="23">
        <v>15778185</v>
      </c>
      <c r="H10" s="23">
        <v>5864891</v>
      </c>
      <c r="I10" s="23">
        <v>19667121</v>
      </c>
      <c r="J10" s="23">
        <v>188275984</v>
      </c>
      <c r="K10" s="23">
        <v>0</v>
      </c>
      <c r="L10" s="23">
        <v>441459295</v>
      </c>
    </row>
    <row r="11" spans="1:12">
      <c r="A11" s="24" t="s">
        <v>84</v>
      </c>
      <c r="B11" s="23">
        <v>200895324</v>
      </c>
      <c r="C11" s="23">
        <v>0</v>
      </c>
      <c r="D11" s="23">
        <v>7831590</v>
      </c>
      <c r="E11" s="23">
        <v>10542694</v>
      </c>
      <c r="F11" s="23">
        <v>24343929</v>
      </c>
      <c r="G11" s="23">
        <v>8072042</v>
      </c>
      <c r="H11" s="23">
        <v>6427848</v>
      </c>
      <c r="I11" s="23">
        <v>27343468</v>
      </c>
      <c r="J11" s="23">
        <v>268946701</v>
      </c>
      <c r="K11" s="23">
        <v>0</v>
      </c>
      <c r="L11" s="23">
        <v>554403596</v>
      </c>
    </row>
    <row r="12" spans="1:12">
      <c r="A12" s="24" t="s">
        <v>83</v>
      </c>
      <c r="B12" s="23">
        <v>157880756</v>
      </c>
      <c r="C12" s="23">
        <v>0</v>
      </c>
      <c r="D12" s="23">
        <v>6602509</v>
      </c>
      <c r="E12" s="23">
        <v>3993115</v>
      </c>
      <c r="F12" s="23">
        <v>20563938</v>
      </c>
      <c r="G12" s="23">
        <v>9322568</v>
      </c>
      <c r="H12" s="23">
        <v>6026710</v>
      </c>
      <c r="I12" s="23">
        <v>22209892</v>
      </c>
      <c r="J12" s="23">
        <v>181520858</v>
      </c>
      <c r="K12" s="23">
        <v>0</v>
      </c>
      <c r="L12" s="23">
        <v>408120346</v>
      </c>
    </row>
    <row r="13" spans="1:12">
      <c r="A13" s="24" t="s">
        <v>82</v>
      </c>
      <c r="B13" s="23">
        <v>187066821</v>
      </c>
      <c r="C13" s="23">
        <v>0</v>
      </c>
      <c r="D13" s="23">
        <v>8454194</v>
      </c>
      <c r="E13" s="23">
        <v>10951347</v>
      </c>
      <c r="F13" s="23">
        <v>27491034</v>
      </c>
      <c r="G13" s="23">
        <v>9845505</v>
      </c>
      <c r="H13" s="23">
        <v>7219423</v>
      </c>
      <c r="I13" s="23">
        <v>25914463</v>
      </c>
      <c r="J13" s="23">
        <v>193750449</v>
      </c>
      <c r="K13" s="23">
        <v>23288191</v>
      </c>
      <c r="L13" s="23">
        <v>493981427</v>
      </c>
    </row>
    <row r="14" spans="1:12">
      <c r="A14" s="24" t="s">
        <v>81</v>
      </c>
      <c r="B14" s="23">
        <v>152297893</v>
      </c>
      <c r="C14" s="23">
        <v>0</v>
      </c>
      <c r="D14" s="23">
        <v>7481862</v>
      </c>
      <c r="E14" s="23">
        <v>4448141</v>
      </c>
      <c r="F14" s="23">
        <v>25403324</v>
      </c>
      <c r="G14" s="23">
        <v>7386150</v>
      </c>
      <c r="H14" s="23">
        <v>6951268</v>
      </c>
      <c r="I14" s="23">
        <v>24390142</v>
      </c>
      <c r="J14" s="23">
        <v>149236880</v>
      </c>
      <c r="K14" s="23">
        <v>14834861</v>
      </c>
      <c r="L14" s="23">
        <v>392430521</v>
      </c>
    </row>
    <row r="15" spans="1:12">
      <c r="A15" s="24" t="s">
        <v>80</v>
      </c>
      <c r="B15" s="23">
        <v>193173616</v>
      </c>
      <c r="C15" s="23">
        <v>0</v>
      </c>
      <c r="D15" s="23">
        <v>8588560</v>
      </c>
      <c r="E15" s="23">
        <v>11624117</v>
      </c>
      <c r="F15" s="23">
        <v>29768162</v>
      </c>
      <c r="G15" s="23">
        <v>10373876</v>
      </c>
      <c r="H15" s="23">
        <v>7520002</v>
      </c>
      <c r="I15" s="23">
        <v>30520521</v>
      </c>
      <c r="J15" s="23">
        <v>249165768</v>
      </c>
      <c r="K15" s="23">
        <v>28156564</v>
      </c>
      <c r="L15" s="23">
        <v>568891186</v>
      </c>
    </row>
    <row r="16" spans="1:12">
      <c r="A16" s="24" t="s">
        <v>79</v>
      </c>
      <c r="B16" s="23">
        <v>155724459</v>
      </c>
      <c r="C16" s="23">
        <v>0</v>
      </c>
      <c r="D16" s="23">
        <v>7469328</v>
      </c>
      <c r="E16" s="23">
        <v>10805453</v>
      </c>
      <c r="F16" s="23">
        <v>27124455</v>
      </c>
      <c r="G16" s="23">
        <v>7326400</v>
      </c>
      <c r="H16" s="23">
        <v>6867600</v>
      </c>
      <c r="I16" s="23">
        <v>28831805</v>
      </c>
      <c r="J16" s="23">
        <v>156004036</v>
      </c>
      <c r="K16" s="23">
        <v>22936272</v>
      </c>
      <c r="L16" s="23">
        <v>423089808</v>
      </c>
    </row>
    <row r="17" spans="1:12">
      <c r="A17" s="24" t="s">
        <v>78</v>
      </c>
      <c r="B17" s="23">
        <v>203344680</v>
      </c>
      <c r="C17" s="23">
        <v>0</v>
      </c>
      <c r="D17" s="23">
        <v>9279107</v>
      </c>
      <c r="E17" s="23">
        <v>5633335</v>
      </c>
      <c r="F17" s="23">
        <v>33795148</v>
      </c>
      <c r="G17" s="23">
        <v>11090877</v>
      </c>
      <c r="H17" s="23">
        <v>8066099</v>
      </c>
      <c r="I17" s="23">
        <v>32549986</v>
      </c>
      <c r="J17" s="23">
        <v>195037303</v>
      </c>
      <c r="K17" s="23">
        <v>45276004</v>
      </c>
      <c r="L17" s="23">
        <v>544072539</v>
      </c>
    </row>
    <row r="18" spans="1:12">
      <c r="A18" s="24" t="s">
        <v>77</v>
      </c>
      <c r="B18" s="23">
        <v>176815709</v>
      </c>
      <c r="C18" s="23">
        <v>0</v>
      </c>
      <c r="D18" s="23">
        <v>7840621</v>
      </c>
      <c r="E18" s="23">
        <v>4773405</v>
      </c>
      <c r="F18" s="23">
        <v>30388328</v>
      </c>
      <c r="G18" s="23">
        <v>9201758</v>
      </c>
      <c r="H18" s="23">
        <v>7592597</v>
      </c>
      <c r="I18" s="23">
        <v>31326049</v>
      </c>
      <c r="J18" s="23">
        <v>145413901</v>
      </c>
      <c r="K18" s="23">
        <v>22077934</v>
      </c>
      <c r="L18" s="23">
        <v>435430302</v>
      </c>
    </row>
    <row r="19" spans="1:12">
      <c r="A19" s="24" t="s">
        <v>76</v>
      </c>
      <c r="B19" s="23">
        <v>242702246</v>
      </c>
      <c r="C19" s="23">
        <v>0</v>
      </c>
      <c r="D19" s="23">
        <v>12079484</v>
      </c>
      <c r="E19" s="23">
        <v>7566168</v>
      </c>
      <c r="F19" s="23">
        <v>37626902</v>
      </c>
      <c r="G19" s="23">
        <v>15290774</v>
      </c>
      <c r="H19" s="23">
        <v>8991121</v>
      </c>
      <c r="I19" s="23">
        <v>36305799</v>
      </c>
      <c r="J19" s="23">
        <v>220007707</v>
      </c>
      <c r="K19" s="23">
        <v>69920496</v>
      </c>
      <c r="L19" s="23">
        <v>650490697</v>
      </c>
    </row>
    <row r="20" spans="1:12">
      <c r="A20" s="24" t="s">
        <v>75</v>
      </c>
      <c r="B20" s="23">
        <v>220923982</v>
      </c>
      <c r="C20" s="23">
        <v>0</v>
      </c>
      <c r="D20" s="23">
        <v>10596559</v>
      </c>
      <c r="E20" s="23">
        <v>6613546</v>
      </c>
      <c r="F20" s="23">
        <v>35799461</v>
      </c>
      <c r="G20" s="23">
        <v>14580772</v>
      </c>
      <c r="H20" s="23">
        <v>7735210</v>
      </c>
      <c r="I20" s="23">
        <v>33732824</v>
      </c>
      <c r="J20" s="23">
        <v>175451195</v>
      </c>
      <c r="K20" s="23">
        <v>65282560</v>
      </c>
      <c r="L20" s="23">
        <v>570716109</v>
      </c>
    </row>
    <row r="21" spans="1:12">
      <c r="A21" s="24" t="s">
        <v>74</v>
      </c>
      <c r="B21" s="23">
        <v>346419729</v>
      </c>
      <c r="C21" s="23">
        <v>0</v>
      </c>
      <c r="D21" s="23">
        <v>11945076</v>
      </c>
      <c r="E21" s="23">
        <v>7252297</v>
      </c>
      <c r="F21" s="23">
        <v>41568526</v>
      </c>
      <c r="G21" s="23">
        <v>16545688</v>
      </c>
      <c r="H21" s="23">
        <v>12202659</v>
      </c>
      <c r="I21" s="23">
        <v>49410485</v>
      </c>
      <c r="J21" s="23">
        <v>251218577</v>
      </c>
      <c r="K21" s="23">
        <v>72391720</v>
      </c>
      <c r="L21" s="23">
        <v>808954757</v>
      </c>
    </row>
    <row r="22" spans="1:12">
      <c r="A22" s="24" t="s">
        <v>73</v>
      </c>
      <c r="B22" s="23">
        <v>310257010</v>
      </c>
      <c r="C22" s="23">
        <v>0</v>
      </c>
      <c r="D22" s="23">
        <v>10852628</v>
      </c>
      <c r="E22" s="23">
        <v>6434675</v>
      </c>
      <c r="F22" s="23">
        <v>39877502</v>
      </c>
      <c r="G22" s="23">
        <v>13507962</v>
      </c>
      <c r="H22" s="23">
        <v>10707467</v>
      </c>
      <c r="I22" s="23">
        <v>45507800</v>
      </c>
      <c r="J22" s="23">
        <v>203780826</v>
      </c>
      <c r="K22" s="23">
        <v>63532502</v>
      </c>
      <c r="L22" s="23">
        <v>704458372</v>
      </c>
    </row>
    <row r="23" spans="1:12">
      <c r="A23" s="24" t="s">
        <v>72</v>
      </c>
      <c r="B23" s="23">
        <v>432710326</v>
      </c>
      <c r="C23" s="23">
        <v>79394129</v>
      </c>
      <c r="D23" s="23">
        <v>13845325</v>
      </c>
      <c r="E23" s="23">
        <v>8761086</v>
      </c>
      <c r="F23" s="23">
        <v>46081332</v>
      </c>
      <c r="G23" s="23">
        <v>21089177</v>
      </c>
      <c r="H23" s="23">
        <v>11317095</v>
      </c>
      <c r="I23" s="23">
        <v>67931787</v>
      </c>
      <c r="J23" s="23">
        <v>624294819</v>
      </c>
      <c r="K23" s="23">
        <v>106879638</v>
      </c>
      <c r="L23" s="23">
        <v>1412304714</v>
      </c>
    </row>
    <row r="24" spans="1:12">
      <c r="A24" s="24" t="s">
        <v>71</v>
      </c>
      <c r="B24" s="23">
        <v>386608128</v>
      </c>
      <c r="C24" s="23">
        <v>52706556</v>
      </c>
      <c r="D24" s="23">
        <v>12574564</v>
      </c>
      <c r="E24" s="23">
        <v>7460424</v>
      </c>
      <c r="F24" s="23">
        <v>43846586</v>
      </c>
      <c r="G24" s="23">
        <v>17561354</v>
      </c>
      <c r="H24" s="23">
        <v>10559762</v>
      </c>
      <c r="I24" s="23">
        <v>63294406</v>
      </c>
      <c r="J24" s="23">
        <v>525194931</v>
      </c>
      <c r="K24" s="23">
        <v>91049837</v>
      </c>
      <c r="L24" s="23">
        <v>1210856548</v>
      </c>
    </row>
    <row r="25" spans="1:12">
      <c r="A25" s="24" t="s">
        <v>70</v>
      </c>
      <c r="B25" s="23">
        <v>438283179</v>
      </c>
      <c r="C25" s="23">
        <v>117705490</v>
      </c>
      <c r="D25" s="23">
        <v>16125463</v>
      </c>
      <c r="E25" s="23">
        <v>8818136</v>
      </c>
      <c r="F25" s="23">
        <v>47701615</v>
      </c>
      <c r="G25" s="23">
        <v>20483239</v>
      </c>
      <c r="H25" s="23">
        <v>11160462</v>
      </c>
      <c r="I25" s="23">
        <v>61723906</v>
      </c>
      <c r="J25" s="23">
        <v>421857266</v>
      </c>
      <c r="K25" s="23">
        <v>111979876</v>
      </c>
      <c r="L25" s="23">
        <v>1255838632</v>
      </c>
    </row>
    <row r="26" spans="1:12">
      <c r="A26" s="24" t="s">
        <v>69</v>
      </c>
      <c r="B26" s="23">
        <v>384556643</v>
      </c>
      <c r="C26" s="23">
        <v>113281126</v>
      </c>
      <c r="D26" s="23">
        <v>14124541</v>
      </c>
      <c r="E26" s="23">
        <v>7766676</v>
      </c>
      <c r="F26" s="23">
        <v>44583652</v>
      </c>
      <c r="G26" s="23">
        <v>17500680</v>
      </c>
      <c r="H26" s="23">
        <v>10184687</v>
      </c>
      <c r="I26" s="23">
        <v>58216001</v>
      </c>
      <c r="J26" s="23">
        <v>346784335</v>
      </c>
      <c r="K26" s="23">
        <v>100740995</v>
      </c>
      <c r="L26" s="23">
        <v>1097739336</v>
      </c>
    </row>
    <row r="27" spans="1:12">
      <c r="A27" s="24" t="s">
        <v>68</v>
      </c>
      <c r="B27" s="23">
        <v>506903771</v>
      </c>
      <c r="C27" s="23">
        <v>139655671</v>
      </c>
      <c r="D27" s="23">
        <v>17921278</v>
      </c>
      <c r="E27" s="23">
        <v>9959235</v>
      </c>
      <c r="F27" s="23">
        <v>54684982</v>
      </c>
      <c r="G27" s="23">
        <v>23675016</v>
      </c>
      <c r="H27" s="23">
        <v>5673131</v>
      </c>
      <c r="I27" s="23">
        <v>67928677</v>
      </c>
      <c r="J27" s="23">
        <v>409668076</v>
      </c>
      <c r="K27" s="23">
        <v>135782438</v>
      </c>
      <c r="L27" s="23">
        <v>1371852275</v>
      </c>
    </row>
    <row r="28" spans="1:12">
      <c r="A28" s="24" t="s">
        <v>67</v>
      </c>
      <c r="B28" s="23">
        <v>434405198</v>
      </c>
      <c r="C28" s="23">
        <v>126063555</v>
      </c>
      <c r="D28" s="23">
        <v>15547155</v>
      </c>
      <c r="E28" s="23">
        <v>7355157</v>
      </c>
      <c r="F28" s="23">
        <v>47162390</v>
      </c>
      <c r="G28" s="23">
        <v>19122375</v>
      </c>
      <c r="H28" s="23">
        <v>5490491</v>
      </c>
      <c r="I28" s="23">
        <v>62627570</v>
      </c>
      <c r="J28" s="23">
        <v>322740951</v>
      </c>
      <c r="K28" s="23">
        <v>120626053</v>
      </c>
      <c r="L28" s="23">
        <v>1161140895</v>
      </c>
    </row>
    <row r="29" spans="1:12">
      <c r="A29" s="24" t="s">
        <v>66</v>
      </c>
      <c r="B29" s="23">
        <v>701817144</v>
      </c>
      <c r="C29" s="23">
        <v>182205141</v>
      </c>
      <c r="D29" s="23">
        <v>22467517</v>
      </c>
      <c r="E29" s="23">
        <v>0</v>
      </c>
      <c r="F29" s="23">
        <v>60803002</v>
      </c>
      <c r="G29" s="23">
        <v>29954005</v>
      </c>
      <c r="H29" s="23">
        <v>0</v>
      </c>
      <c r="I29" s="23">
        <v>83707097</v>
      </c>
      <c r="J29" s="23">
        <v>601277025</v>
      </c>
      <c r="K29" s="23">
        <v>178301606</v>
      </c>
      <c r="L29" s="23">
        <v>1860532537</v>
      </c>
    </row>
    <row r="30" spans="1:12">
      <c r="A30" s="24" t="s">
        <v>65</v>
      </c>
      <c r="B30" s="23">
        <v>552780049</v>
      </c>
      <c r="C30" s="23">
        <v>168032559</v>
      </c>
      <c r="D30" s="23">
        <v>18467030</v>
      </c>
      <c r="E30" s="23">
        <v>0</v>
      </c>
      <c r="F30" s="23">
        <v>53272588</v>
      </c>
      <c r="G30" s="23">
        <v>25493093</v>
      </c>
      <c r="H30" s="23">
        <v>0</v>
      </c>
      <c r="I30" s="23">
        <v>73796706</v>
      </c>
      <c r="J30" s="23">
        <v>495331881</v>
      </c>
      <c r="K30" s="23">
        <v>155807298</v>
      </c>
      <c r="L30" s="23">
        <v>1542981204</v>
      </c>
    </row>
    <row r="31" spans="1:12">
      <c r="A31" s="24" t="s">
        <v>64</v>
      </c>
      <c r="B31" s="23">
        <v>839806644</v>
      </c>
      <c r="C31" s="23">
        <v>190332297</v>
      </c>
      <c r="D31" s="23">
        <v>24456032</v>
      </c>
      <c r="E31" s="23">
        <v>0</v>
      </c>
      <c r="F31" s="23">
        <v>76994773</v>
      </c>
      <c r="G31" s="23">
        <v>35458928</v>
      </c>
      <c r="H31" s="23">
        <v>0</v>
      </c>
      <c r="I31" s="23">
        <v>81281270</v>
      </c>
      <c r="J31" s="23">
        <v>646408682</v>
      </c>
      <c r="K31" s="23">
        <v>207444470</v>
      </c>
      <c r="L31" s="23">
        <v>2102183096</v>
      </c>
    </row>
    <row r="32" spans="1:12">
      <c r="A32" s="24" t="s">
        <v>63</v>
      </c>
      <c r="B32" s="23">
        <v>663501241</v>
      </c>
      <c r="C32" s="23">
        <v>179107139</v>
      </c>
      <c r="D32" s="23">
        <v>20569842</v>
      </c>
      <c r="E32" s="23">
        <v>0</v>
      </c>
      <c r="F32" s="23">
        <v>65097689</v>
      </c>
      <c r="G32" s="23">
        <v>31215742</v>
      </c>
      <c r="H32" s="23">
        <v>0</v>
      </c>
      <c r="I32" s="23">
        <v>68839454</v>
      </c>
      <c r="J32" s="23">
        <v>573267497</v>
      </c>
      <c r="K32" s="23">
        <v>181688638</v>
      </c>
      <c r="L32" s="23">
        <v>1783287242</v>
      </c>
    </row>
    <row r="33" spans="1:12">
      <c r="A33" s="24" t="s">
        <v>62</v>
      </c>
      <c r="B33" s="23">
        <v>876479702</v>
      </c>
      <c r="C33" s="23">
        <v>216877666</v>
      </c>
      <c r="D33" s="23">
        <v>28572312</v>
      </c>
      <c r="E33" s="23">
        <v>0</v>
      </c>
      <c r="F33" s="23">
        <v>68719419</v>
      </c>
      <c r="G33" s="23">
        <v>39773824</v>
      </c>
      <c r="H33" s="23">
        <v>0</v>
      </c>
      <c r="I33" s="23">
        <v>87500599</v>
      </c>
      <c r="J33" s="23">
        <v>734701094</v>
      </c>
      <c r="K33" s="23">
        <v>227529993</v>
      </c>
      <c r="L33" s="23">
        <v>2280154609</v>
      </c>
    </row>
    <row r="34" spans="1:12">
      <c r="A34" s="24" t="s">
        <v>61</v>
      </c>
      <c r="B34" s="23">
        <v>716501119</v>
      </c>
      <c r="C34" s="23">
        <v>203582145</v>
      </c>
      <c r="D34" s="23">
        <v>24641797</v>
      </c>
      <c r="E34" s="23">
        <v>0</v>
      </c>
      <c r="F34" s="23">
        <v>54525419</v>
      </c>
      <c r="G34" s="23">
        <v>35445670</v>
      </c>
      <c r="H34" s="23">
        <v>0</v>
      </c>
      <c r="I34" s="23">
        <v>71407993</v>
      </c>
      <c r="J34" s="23">
        <v>641846175</v>
      </c>
      <c r="K34" s="23">
        <v>198690184</v>
      </c>
      <c r="L34" s="23">
        <v>1946640502</v>
      </c>
    </row>
    <row r="35" spans="1:12">
      <c r="A35" s="24" t="s">
        <v>60</v>
      </c>
      <c r="B35" s="23">
        <v>1017509611</v>
      </c>
      <c r="C35" s="23">
        <v>233441062</v>
      </c>
      <c r="D35" s="23">
        <v>33552078</v>
      </c>
      <c r="E35" s="23">
        <v>0</v>
      </c>
      <c r="F35" s="23">
        <v>73327022</v>
      </c>
      <c r="G35" s="23">
        <v>49679061</v>
      </c>
      <c r="H35" s="23">
        <v>0</v>
      </c>
      <c r="I35" s="23">
        <v>97169196</v>
      </c>
      <c r="J35" s="23">
        <v>812967504</v>
      </c>
      <c r="K35" s="23">
        <v>248998346</v>
      </c>
      <c r="L35" s="23">
        <v>2566643880</v>
      </c>
    </row>
    <row r="36" spans="1:12">
      <c r="A36" s="24" t="s">
        <v>59</v>
      </c>
      <c r="B36" s="23">
        <v>862833956</v>
      </c>
      <c r="C36" s="23">
        <v>216254906</v>
      </c>
      <c r="D36" s="23">
        <v>28019797</v>
      </c>
      <c r="E36" s="23">
        <v>0</v>
      </c>
      <c r="F36" s="23">
        <v>58845860</v>
      </c>
      <c r="G36" s="23">
        <v>43868410</v>
      </c>
      <c r="H36" s="23">
        <v>0</v>
      </c>
      <c r="I36" s="23">
        <v>75969293</v>
      </c>
      <c r="J36" s="23">
        <v>730538951</v>
      </c>
      <c r="K36" s="23">
        <v>219840578</v>
      </c>
      <c r="L36" s="23">
        <v>2236171751</v>
      </c>
    </row>
    <row r="37" spans="1:12">
      <c r="A37" s="24" t="s">
        <v>58</v>
      </c>
      <c r="B37" s="23">
        <v>1111980279</v>
      </c>
      <c r="C37" s="23">
        <v>264381771</v>
      </c>
      <c r="D37" s="23">
        <v>29889443</v>
      </c>
      <c r="E37" s="23">
        <v>0</v>
      </c>
      <c r="F37" s="23">
        <v>81454023</v>
      </c>
      <c r="G37" s="23">
        <v>53313751</v>
      </c>
      <c r="H37" s="23">
        <v>0</v>
      </c>
      <c r="I37" s="23">
        <v>109293552</v>
      </c>
      <c r="J37" s="23">
        <v>878524237</v>
      </c>
      <c r="K37" s="23">
        <v>275600151</v>
      </c>
      <c r="L37" s="23">
        <v>2804437207</v>
      </c>
    </row>
    <row r="38" spans="1:12">
      <c r="A38" s="24" t="s">
        <v>57</v>
      </c>
      <c r="B38" s="23">
        <v>939093905</v>
      </c>
      <c r="C38" s="23">
        <v>255461677</v>
      </c>
      <c r="D38" s="23">
        <v>21481381</v>
      </c>
      <c r="E38" s="23">
        <v>0</v>
      </c>
      <c r="F38" s="23">
        <v>64023088</v>
      </c>
      <c r="G38" s="23">
        <v>47918151</v>
      </c>
      <c r="H38" s="23">
        <v>0</v>
      </c>
      <c r="I38" s="23">
        <v>81620927</v>
      </c>
      <c r="J38" s="23">
        <v>786325266</v>
      </c>
      <c r="K38" s="23">
        <v>241162569</v>
      </c>
      <c r="L38" s="23">
        <v>2437086964</v>
      </c>
    </row>
    <row r="39" spans="1:12">
      <c r="A39" s="24" t="s">
        <v>56</v>
      </c>
      <c r="B39" s="23">
        <v>769011132</v>
      </c>
      <c r="C39" s="23">
        <v>301188601</v>
      </c>
      <c r="D39" s="23">
        <v>19723905</v>
      </c>
      <c r="E39" s="23">
        <v>0</v>
      </c>
      <c r="F39" s="23">
        <v>84210518</v>
      </c>
      <c r="G39" s="23">
        <v>54288671</v>
      </c>
      <c r="H39" s="23">
        <v>0</v>
      </c>
      <c r="I39" s="23">
        <v>116265074</v>
      </c>
      <c r="J39" s="23">
        <v>875126603</v>
      </c>
      <c r="K39" s="23">
        <v>417447891</v>
      </c>
      <c r="L39" s="23">
        <v>2637262395</v>
      </c>
    </row>
    <row r="40" spans="1:12">
      <c r="A40" s="24" t="s">
        <v>55</v>
      </c>
      <c r="B40" s="23">
        <v>578080106</v>
      </c>
      <c r="C40" s="23">
        <v>289030595</v>
      </c>
      <c r="D40" s="23">
        <v>11548777</v>
      </c>
      <c r="E40" s="23">
        <v>0</v>
      </c>
      <c r="F40" s="23">
        <v>62525058</v>
      </c>
      <c r="G40" s="23">
        <v>47683650</v>
      </c>
      <c r="H40" s="23">
        <v>0</v>
      </c>
      <c r="I40" s="23">
        <v>83112696</v>
      </c>
      <c r="J40" s="23">
        <v>781342917</v>
      </c>
      <c r="K40" s="23">
        <v>379315012</v>
      </c>
      <c r="L40" s="23">
        <v>2232638811</v>
      </c>
    </row>
    <row r="41" spans="1:12">
      <c r="A41" s="24" t="s">
        <v>54</v>
      </c>
      <c r="B41" s="23">
        <v>739823606</v>
      </c>
      <c r="C41" s="23">
        <v>328583586</v>
      </c>
      <c r="D41" s="23">
        <v>19463823</v>
      </c>
      <c r="E41" s="23">
        <v>0</v>
      </c>
      <c r="F41" s="23">
        <v>82935135</v>
      </c>
      <c r="G41" s="23">
        <v>54600376</v>
      </c>
      <c r="H41" s="23">
        <v>0</v>
      </c>
      <c r="I41" s="23">
        <v>110103891</v>
      </c>
      <c r="J41" s="23">
        <v>873983072</v>
      </c>
      <c r="K41" s="23">
        <v>478845016</v>
      </c>
      <c r="L41" s="23">
        <v>2688338505</v>
      </c>
    </row>
    <row r="42" spans="1:12">
      <c r="A42" s="24" t="s">
        <v>53</v>
      </c>
      <c r="B42" s="23">
        <v>707373530</v>
      </c>
      <c r="C42" s="23">
        <v>324100640</v>
      </c>
      <c r="D42" s="23">
        <v>19415984</v>
      </c>
      <c r="E42" s="23">
        <v>0</v>
      </c>
      <c r="F42" s="23">
        <v>84670765</v>
      </c>
      <c r="G42" s="23">
        <v>53251739</v>
      </c>
      <c r="H42" s="23">
        <v>0</v>
      </c>
      <c r="I42" s="23">
        <v>111794588</v>
      </c>
      <c r="J42" s="23">
        <v>810653421</v>
      </c>
      <c r="K42" s="23">
        <v>455181469</v>
      </c>
      <c r="L42" s="23">
        <v>2566442136</v>
      </c>
    </row>
    <row r="43" spans="1:12">
      <c r="A43" s="24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</row>
    <row r="44" spans="1:12">
      <c r="A44" s="24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>
      <c r="A45" s="24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</row>
    <row r="46" spans="1:12">
      <c r="A46" s="24"/>
      <c r="B46" s="23">
        <v>1</v>
      </c>
      <c r="C46" s="23">
        <v>3</v>
      </c>
      <c r="D46" s="23">
        <v>4</v>
      </c>
      <c r="E46" s="23">
        <v>6</v>
      </c>
      <c r="F46" s="23">
        <v>7</v>
      </c>
      <c r="G46" s="23">
        <v>8</v>
      </c>
      <c r="H46" s="23">
        <v>10</v>
      </c>
      <c r="I46" s="23">
        <v>15</v>
      </c>
      <c r="J46" s="23">
        <v>16</v>
      </c>
      <c r="K46" s="23">
        <v>24</v>
      </c>
      <c r="L46" s="23"/>
    </row>
    <row r="47" spans="1:12">
      <c r="A47">
        <v>1999</v>
      </c>
      <c r="B47" s="22">
        <f>SUM(B6/B5)</f>
        <v>0.4423778220697332</v>
      </c>
      <c r="C47" s="22">
        <v>0</v>
      </c>
      <c r="D47" s="22">
        <f t="shared" ref="D47:J47" si="0">SUM(D6/D5)</f>
        <v>0.73058726862248979</v>
      </c>
      <c r="E47" s="22">
        <f t="shared" si="0"/>
        <v>0.78892231402939861</v>
      </c>
      <c r="F47" s="22">
        <f t="shared" si="0"/>
        <v>0.55558617305335112</v>
      </c>
      <c r="G47" s="22">
        <f t="shared" si="0"/>
        <v>0.6526552398833444</v>
      </c>
      <c r="H47" s="22">
        <f t="shared" si="0"/>
        <v>0.64062937506382445</v>
      </c>
      <c r="I47" s="22">
        <f t="shared" si="0"/>
        <v>0.71958612352905438</v>
      </c>
      <c r="J47" s="22">
        <f t="shared" si="0"/>
        <v>0.83111720559402236</v>
      </c>
      <c r="K47" s="22">
        <v>0</v>
      </c>
    </row>
    <row r="48" spans="1:12">
      <c r="A48">
        <v>2000</v>
      </c>
      <c r="B48" s="22">
        <f>SUM(B8/B7)</f>
        <v>0.4432497142321622</v>
      </c>
      <c r="C48" s="22">
        <v>0</v>
      </c>
      <c r="D48" s="22">
        <f t="shared" ref="D48:J48" si="1">SUM(D8/D7)</f>
        <v>0.80078605754151166</v>
      </c>
      <c r="E48" s="22">
        <f t="shared" si="1"/>
        <v>0.78306904932435983</v>
      </c>
      <c r="F48" s="22">
        <f t="shared" si="1"/>
        <v>0.6417672894616675</v>
      </c>
      <c r="G48" s="22">
        <f t="shared" si="1"/>
        <v>1.0167697278827974</v>
      </c>
      <c r="H48" s="22">
        <f t="shared" si="1"/>
        <v>0.77270293748690777</v>
      </c>
      <c r="I48" s="22">
        <f t="shared" si="1"/>
        <v>0.76846493192346965</v>
      </c>
      <c r="J48" s="22">
        <f t="shared" si="1"/>
        <v>0.497726801231689</v>
      </c>
      <c r="K48" s="22">
        <v>0</v>
      </c>
    </row>
    <row r="49" spans="1:11">
      <c r="A49">
        <v>2001</v>
      </c>
      <c r="B49" s="22">
        <f>SUM(B10/B9)</f>
        <v>0.82238460252274925</v>
      </c>
      <c r="C49" s="22">
        <v>0</v>
      </c>
      <c r="D49" s="22">
        <f t="shared" ref="D49:J49" si="2">SUM(D10/D9)</f>
        <v>0.96575389623383068</v>
      </c>
      <c r="E49" s="22">
        <f t="shared" si="2"/>
        <v>0.91563216063978847</v>
      </c>
      <c r="F49" s="22">
        <f t="shared" si="2"/>
        <v>0.86182645403248415</v>
      </c>
      <c r="G49" s="22">
        <f t="shared" si="2"/>
        <v>0.47563628569736133</v>
      </c>
      <c r="H49" s="22">
        <f t="shared" si="2"/>
        <v>0.91798982006282515</v>
      </c>
      <c r="I49" s="22">
        <f t="shared" si="2"/>
        <v>0.73230686637628517</v>
      </c>
      <c r="J49" s="22">
        <f t="shared" si="2"/>
        <v>0.56838903377379124</v>
      </c>
      <c r="K49" s="22">
        <v>0</v>
      </c>
    </row>
    <row r="50" spans="1:11">
      <c r="A50">
        <v>2002</v>
      </c>
      <c r="B50" s="22">
        <f>SUM(B12/B11)</f>
        <v>0.78588566849868546</v>
      </c>
      <c r="C50" s="22">
        <v>0</v>
      </c>
      <c r="D50" s="22">
        <f t="shared" ref="D50:J50" si="3">SUM(D12/D11)</f>
        <v>0.84306111530353356</v>
      </c>
      <c r="E50" s="22">
        <f t="shared" si="3"/>
        <v>0.37875660623366286</v>
      </c>
      <c r="F50" s="22">
        <f t="shared" si="3"/>
        <v>0.84472551657540573</v>
      </c>
      <c r="G50" s="22">
        <f t="shared" si="3"/>
        <v>1.1549206508092995</v>
      </c>
      <c r="H50" s="22">
        <f t="shared" si="3"/>
        <v>0.93759373277028335</v>
      </c>
      <c r="I50" s="22">
        <f t="shared" si="3"/>
        <v>0.81225585576781989</v>
      </c>
      <c r="J50" s="22">
        <f t="shared" si="3"/>
        <v>0.67493245808581237</v>
      </c>
      <c r="K50" s="22">
        <v>0</v>
      </c>
    </row>
    <row r="51" spans="1:11">
      <c r="A51">
        <v>2003</v>
      </c>
      <c r="B51" s="22">
        <f>SUM(B14/B13)</f>
        <v>0.81413631870079195</v>
      </c>
      <c r="C51" s="22">
        <v>0</v>
      </c>
      <c r="D51" s="22">
        <f t="shared" ref="D51:K51" si="4">SUM(D14/D13)</f>
        <v>0.88498820821949442</v>
      </c>
      <c r="E51" s="22">
        <f t="shared" si="4"/>
        <v>0.40617295753663912</v>
      </c>
      <c r="F51" s="22">
        <f t="shared" si="4"/>
        <v>0.92405851304101549</v>
      </c>
      <c r="G51" s="22">
        <f t="shared" si="4"/>
        <v>0.75020529673185887</v>
      </c>
      <c r="H51" s="22">
        <f t="shared" si="4"/>
        <v>0.96285644988526087</v>
      </c>
      <c r="I51" s="22">
        <f t="shared" si="4"/>
        <v>0.94117875411888718</v>
      </c>
      <c r="J51" s="22">
        <f t="shared" si="4"/>
        <v>0.77025307951673438</v>
      </c>
      <c r="K51" s="22">
        <f t="shared" si="4"/>
        <v>0.63701216638080649</v>
      </c>
    </row>
    <row r="52" spans="1:11">
      <c r="A52">
        <v>2004</v>
      </c>
      <c r="B52" s="22">
        <f>SUM(B16/B15)</f>
        <v>0.80613730914474369</v>
      </c>
      <c r="C52" s="22">
        <v>0</v>
      </c>
      <c r="D52" s="22">
        <f t="shared" ref="D52:K52" si="5">SUM(D16/D15)</f>
        <v>0.86968339279227247</v>
      </c>
      <c r="E52" s="22">
        <f t="shared" si="5"/>
        <v>0.92957194081924677</v>
      </c>
      <c r="F52" s="22">
        <f t="shared" si="5"/>
        <v>0.91119011647410408</v>
      </c>
      <c r="G52" s="22">
        <f t="shared" si="5"/>
        <v>0.70623554783188081</v>
      </c>
      <c r="H52" s="22">
        <f t="shared" si="5"/>
        <v>0.9132444379669048</v>
      </c>
      <c r="I52" s="22">
        <f t="shared" si="5"/>
        <v>0.94466948975084664</v>
      </c>
      <c r="J52" s="22">
        <f t="shared" si="5"/>
        <v>0.62610541268253195</v>
      </c>
      <c r="K52" s="22">
        <f t="shared" si="5"/>
        <v>0.81459769025794482</v>
      </c>
    </row>
    <row r="53" spans="1:11">
      <c r="A53">
        <v>2005</v>
      </c>
      <c r="B53" s="22">
        <f>SUM(B18/B17)</f>
        <v>0.8695369310866653</v>
      </c>
      <c r="C53" s="22">
        <v>0</v>
      </c>
      <c r="D53" s="22">
        <f t="shared" ref="D53:K53" si="6">SUM(D18/D17)</f>
        <v>0.84497581502185504</v>
      </c>
      <c r="E53" s="22">
        <f t="shared" si="6"/>
        <v>0.84734974930480789</v>
      </c>
      <c r="F53" s="22">
        <f t="shared" si="6"/>
        <v>0.89919203786294999</v>
      </c>
      <c r="G53" s="22">
        <f t="shared" si="6"/>
        <v>0.82966910551798567</v>
      </c>
      <c r="H53" s="22">
        <f t="shared" si="6"/>
        <v>0.94129727393626084</v>
      </c>
      <c r="I53" s="22">
        <f t="shared" si="6"/>
        <v>0.96239823267512314</v>
      </c>
      <c r="J53" s="22">
        <f t="shared" si="6"/>
        <v>0.74556968725105888</v>
      </c>
      <c r="K53" s="22">
        <f t="shared" si="6"/>
        <v>0.4876299153962439</v>
      </c>
    </row>
    <row r="54" spans="1:11">
      <c r="A54">
        <v>2006</v>
      </c>
      <c r="B54" s="22">
        <f>SUM(B20/B19)</f>
        <v>0.91026756299568812</v>
      </c>
      <c r="C54" s="22">
        <v>0</v>
      </c>
      <c r="D54" s="22">
        <f t="shared" ref="D54:K54" si="7">SUM(D20/D19)</f>
        <v>0.8772360640570408</v>
      </c>
      <c r="E54" s="22">
        <f t="shared" si="7"/>
        <v>0.87409452182399339</v>
      </c>
      <c r="F54" s="22">
        <f t="shared" si="7"/>
        <v>0.95143259468983121</v>
      </c>
      <c r="G54" s="22">
        <f t="shared" si="7"/>
        <v>0.95356664090385479</v>
      </c>
      <c r="H54" s="22">
        <f t="shared" si="7"/>
        <v>0.86031652782784263</v>
      </c>
      <c r="I54" s="22">
        <f t="shared" si="7"/>
        <v>0.9291304675597416</v>
      </c>
      <c r="J54" s="22">
        <f t="shared" si="7"/>
        <v>0.79747749473158225</v>
      </c>
      <c r="K54" s="22">
        <f t="shared" si="7"/>
        <v>0.93366843393101784</v>
      </c>
    </row>
    <row r="55" spans="1:11">
      <c r="A55">
        <v>2007</v>
      </c>
      <c r="B55" s="22">
        <f>SUM(B22/B21)</f>
        <v>0.89561010539327568</v>
      </c>
      <c r="C55" s="22">
        <v>0</v>
      </c>
      <c r="D55" s="22">
        <f t="shared" ref="D55:K55" si="8">SUM(D22/D21)</f>
        <v>0.90854407288827632</v>
      </c>
      <c r="E55" s="22">
        <f t="shared" si="8"/>
        <v>0.88726027078041614</v>
      </c>
      <c r="F55" s="22">
        <f t="shared" si="8"/>
        <v>0.95931960637719027</v>
      </c>
      <c r="G55" s="22">
        <f t="shared" si="8"/>
        <v>0.8164037663468573</v>
      </c>
      <c r="H55" s="22">
        <f t="shared" si="8"/>
        <v>0.87746998420590139</v>
      </c>
      <c r="I55" s="22">
        <f t="shared" si="8"/>
        <v>0.92101504366937503</v>
      </c>
      <c r="J55" s="22">
        <f t="shared" si="8"/>
        <v>0.8111694144338697</v>
      </c>
      <c r="K55" s="22">
        <f t="shared" si="8"/>
        <v>0.87762111467996617</v>
      </c>
    </row>
    <row r="56" spans="1:11">
      <c r="A56">
        <v>2008</v>
      </c>
      <c r="B56" s="22">
        <f t="shared" ref="B56:K56" si="9">SUM(B24/B23)</f>
        <v>0.89345713464670129</v>
      </c>
      <c r="C56" s="22">
        <f t="shared" si="9"/>
        <v>0.66385961611846644</v>
      </c>
      <c r="D56" s="22">
        <f t="shared" si="9"/>
        <v>0.90821732245360798</v>
      </c>
      <c r="E56" s="22">
        <f t="shared" si="9"/>
        <v>0.85154100758741558</v>
      </c>
      <c r="F56" s="22">
        <f t="shared" si="9"/>
        <v>0.9515043098146555</v>
      </c>
      <c r="G56" s="22">
        <f t="shared" si="9"/>
        <v>0.83271879220322353</v>
      </c>
      <c r="H56" s="22">
        <f t="shared" si="9"/>
        <v>0.93308061830354871</v>
      </c>
      <c r="I56" s="22">
        <f t="shared" si="9"/>
        <v>0.93173474149885094</v>
      </c>
      <c r="J56" s="22">
        <f t="shared" si="9"/>
        <v>0.84126107572262265</v>
      </c>
      <c r="K56" s="22">
        <f t="shared" si="9"/>
        <v>0.85189133032056119</v>
      </c>
    </row>
    <row r="57" spans="1:11">
      <c r="A57">
        <v>2009</v>
      </c>
      <c r="B57" s="22">
        <f t="shared" ref="B57:K57" si="10">SUM(B26/B25)</f>
        <v>0.87741592975896532</v>
      </c>
      <c r="C57" s="22">
        <f t="shared" si="10"/>
        <v>0.96241157485517459</v>
      </c>
      <c r="D57" s="22">
        <f t="shared" si="10"/>
        <v>0.8759153768173974</v>
      </c>
      <c r="E57" s="22">
        <f t="shared" si="10"/>
        <v>0.88076164849351379</v>
      </c>
      <c r="F57" s="22">
        <f t="shared" si="10"/>
        <v>0.93463611242512434</v>
      </c>
      <c r="G57" s="22">
        <f t="shared" si="10"/>
        <v>0.85439026513336103</v>
      </c>
      <c r="H57" s="22">
        <f t="shared" si="10"/>
        <v>0.91256858363031923</v>
      </c>
      <c r="I57" s="22">
        <f t="shared" si="10"/>
        <v>0.94316780600372241</v>
      </c>
      <c r="J57" s="22">
        <f t="shared" si="10"/>
        <v>0.82204186806634261</v>
      </c>
      <c r="K57" s="22">
        <f t="shared" si="10"/>
        <v>0.89963481474117724</v>
      </c>
    </row>
    <row r="58" spans="1:11">
      <c r="A58">
        <v>2010</v>
      </c>
      <c r="B58" s="22">
        <f t="shared" ref="B58:K58" si="11">SUM(B28/B27)</f>
        <v>0.85697764122571496</v>
      </c>
      <c r="C58" s="22">
        <f t="shared" si="11"/>
        <v>0.90267408474948363</v>
      </c>
      <c r="D58" s="22">
        <f t="shared" si="11"/>
        <v>0.86752490531088244</v>
      </c>
      <c r="E58" s="22">
        <f t="shared" si="11"/>
        <v>0.73852630247202722</v>
      </c>
      <c r="F58" s="22">
        <f t="shared" si="11"/>
        <v>0.86243769815998106</v>
      </c>
      <c r="G58" s="22">
        <f t="shared" si="11"/>
        <v>0.80770272763490425</v>
      </c>
      <c r="H58" s="22">
        <f t="shared" si="11"/>
        <v>0.96780613738692089</v>
      </c>
      <c r="I58" s="22">
        <f t="shared" si="11"/>
        <v>0.92196069121145996</v>
      </c>
      <c r="J58" s="22">
        <f t="shared" si="11"/>
        <v>0.78781083981755029</v>
      </c>
      <c r="K58" s="22">
        <f t="shared" si="11"/>
        <v>0.88837742772007089</v>
      </c>
    </row>
    <row r="59" spans="1:11">
      <c r="A59">
        <v>2011</v>
      </c>
      <c r="B59" s="22">
        <f>SUM(B30/B29)</f>
        <v>0.78764113092113353</v>
      </c>
      <c r="C59" s="22">
        <f>SUM(C30/C29)</f>
        <v>0.92221634404926034</v>
      </c>
      <c r="D59" s="22">
        <f>SUM(D30/D29)</f>
        <v>0.82194351961545198</v>
      </c>
      <c r="E59" s="22">
        <v>0</v>
      </c>
      <c r="F59" s="22">
        <f>SUM(F30/F29)</f>
        <v>0.87615062164200375</v>
      </c>
      <c r="G59" s="22">
        <f>SUM(G30/G29)</f>
        <v>0.85107460588325334</v>
      </c>
      <c r="H59" s="22">
        <v>0</v>
      </c>
      <c r="I59" s="22">
        <f>SUM(I30/I29)</f>
        <v>0.88160632305764941</v>
      </c>
      <c r="J59" s="22">
        <f>SUM(J30/J29)</f>
        <v>0.82379978014293831</v>
      </c>
      <c r="K59" s="22">
        <f>SUM(K30/K29)</f>
        <v>0.87384124851909639</v>
      </c>
    </row>
    <row r="60" spans="1:11">
      <c r="A60">
        <v>2012</v>
      </c>
      <c r="B60" s="22">
        <f>SUM(B32/B31)</f>
        <v>0.79006429127512356</v>
      </c>
      <c r="C60" s="22">
        <f>SUM(C32/C31)</f>
        <v>0.94102336714824597</v>
      </c>
      <c r="D60" s="22">
        <f>SUM(D32/D31)</f>
        <v>0.84109482683045234</v>
      </c>
      <c r="E60" s="22">
        <v>0</v>
      </c>
      <c r="F60" s="22">
        <f>SUM(F32/F31)</f>
        <v>0.84548192641596598</v>
      </c>
      <c r="G60" s="22">
        <f>SUM(G32/G31)</f>
        <v>0.88033518667005384</v>
      </c>
      <c r="H60" s="22">
        <v>0</v>
      </c>
      <c r="I60" s="22">
        <f>SUM(I32/I31)</f>
        <v>0.8469288681143885</v>
      </c>
      <c r="J60" s="22">
        <f>SUM(J32/J31)</f>
        <v>0.88684993404837964</v>
      </c>
      <c r="K60" s="22">
        <f>SUM(K32/K31)</f>
        <v>0.87584228203335568</v>
      </c>
    </row>
    <row r="61" spans="1:11">
      <c r="A61">
        <v>2013</v>
      </c>
      <c r="B61" s="22">
        <f>SUM(B34/B33)</f>
        <v>0.81747599786400982</v>
      </c>
      <c r="C61" s="22">
        <f>SUM(C34/C33)</f>
        <v>0.93869575763509006</v>
      </c>
      <c r="D61" s="22">
        <f>SUM(D34/D33)</f>
        <v>0.86243622847181567</v>
      </c>
      <c r="E61" s="22">
        <v>0</v>
      </c>
      <c r="F61" s="22">
        <f>SUM(F34/F33)</f>
        <v>0.79344994171152694</v>
      </c>
      <c r="G61" s="22">
        <f>SUM(G34/G33)</f>
        <v>0.89118084295842415</v>
      </c>
      <c r="H61" s="22">
        <v>0</v>
      </c>
      <c r="I61" s="22">
        <f>SUM(I34/I33)</f>
        <v>0.81608576188147008</v>
      </c>
      <c r="J61" s="22">
        <f>SUM(J34/J33)</f>
        <v>0.87361537942667067</v>
      </c>
      <c r="K61" s="22">
        <f>SUM(K34/K33)</f>
        <v>0.87324831939848913</v>
      </c>
    </row>
    <row r="62" spans="1:11">
      <c r="A62">
        <v>2014</v>
      </c>
      <c r="B62" s="22">
        <f>SUM(B36/B35)</f>
        <v>0.84798605012881789</v>
      </c>
      <c r="C62" s="22">
        <f>SUM(C36/C35)</f>
        <v>0.9263790360926305</v>
      </c>
      <c r="D62" s="22">
        <f>SUM(D36/D35)</f>
        <v>0.83511361054895017</v>
      </c>
      <c r="E62" s="22">
        <v>0</v>
      </c>
      <c r="F62" s="22">
        <f>SUM(F36/F35)</f>
        <v>0.80251261260821416</v>
      </c>
      <c r="G62" s="22">
        <f>SUM(G36/G35)</f>
        <v>0.88303621519738462</v>
      </c>
      <c r="H62" s="22">
        <v>0</v>
      </c>
      <c r="I62" s="22">
        <f>SUM(I36/I35)</f>
        <v>0.78182485939268243</v>
      </c>
      <c r="J62" s="22">
        <f>SUM(J36/J35)</f>
        <v>0.89860781323431593</v>
      </c>
      <c r="K62" s="22">
        <f>SUM(K36/K35)</f>
        <v>0.88289975227385642</v>
      </c>
    </row>
    <row r="63" spans="1:11">
      <c r="A63">
        <v>2015</v>
      </c>
      <c r="B63" s="22">
        <f>SUM(B38/B37)</f>
        <v>0.84452388476216855</v>
      </c>
      <c r="C63" s="22">
        <f>SUM(C38/C37)</f>
        <v>0.96626055583839776</v>
      </c>
      <c r="D63" s="22">
        <f>SUM(D38/D37)</f>
        <v>0.71869459059508067</v>
      </c>
      <c r="E63" s="22">
        <v>0</v>
      </c>
      <c r="F63" s="22">
        <f>SUM(F38/F37)</f>
        <v>0.78600277361377224</v>
      </c>
      <c r="G63" s="22">
        <f>SUM(G38/G37)</f>
        <v>0.89879534081179169</v>
      </c>
      <c r="H63" s="22">
        <v>0</v>
      </c>
      <c r="I63" s="22">
        <f>SUM(I38/I37)</f>
        <v>0.74680459648708275</v>
      </c>
      <c r="J63" s="22">
        <f>SUM(J38/J37)</f>
        <v>0.89505244463733558</v>
      </c>
      <c r="K63" s="22">
        <f>SUM(K38/K37)</f>
        <v>0.87504512651736532</v>
      </c>
    </row>
    <row r="64" spans="1:11">
      <c r="A64">
        <v>2016</v>
      </c>
      <c r="B64" s="22">
        <f>SUM(B40/B39)</f>
        <v>0.75171877485903549</v>
      </c>
      <c r="C64" s="22">
        <f>SUM(C40/C39)</f>
        <v>0.95963324654507753</v>
      </c>
      <c r="D64" s="22">
        <f>SUM(D40/D39)</f>
        <v>0.58552183251744516</v>
      </c>
      <c r="E64" s="22">
        <v>0</v>
      </c>
      <c r="F64" s="22">
        <f>SUM(F40/F39)</f>
        <v>0.74248513707040731</v>
      </c>
      <c r="G64" s="22">
        <f>SUM(G40/G39)</f>
        <v>0.87833518709640179</v>
      </c>
      <c r="H64" s="22">
        <v>0</v>
      </c>
      <c r="I64" s="22">
        <f>SUM(I40/I39)</f>
        <v>0.71485522814873881</v>
      </c>
      <c r="J64" s="22">
        <f>SUM(J40/J39)</f>
        <v>0.89283415030636426</v>
      </c>
      <c r="K64" s="22">
        <f>SUM(K40/K39)</f>
        <v>0.90865236159499485</v>
      </c>
    </row>
    <row r="65" spans="1:11">
      <c r="B65" s="22">
        <f>SUM(B47:B64)/18</f>
        <v>0.79204704833812045</v>
      </c>
      <c r="C65" s="22">
        <f>SUM(C56:C64)/9</f>
        <v>0.90923928700353629</v>
      </c>
      <c r="D65" s="22">
        <f>SUM(D47:D64)/18</f>
        <v>0.83567100576896602</v>
      </c>
      <c r="E65" s="22">
        <f>SUM(E47:E58)/12</f>
        <v>0.77347154408710583</v>
      </c>
      <c r="F65" s="22">
        <f>SUM(F47:F64)/18</f>
        <v>0.84131996861275837</v>
      </c>
      <c r="G65" s="22">
        <f>SUM(G47:G64)/18</f>
        <v>0.84075730139966864</v>
      </c>
      <c r="H65" s="22">
        <f>SUM(H47:H58)/12</f>
        <v>0.88646298987723338</v>
      </c>
      <c r="I65" s="22">
        <f>SUM(I47:I64)/18</f>
        <v>0.85088748006481385</v>
      </c>
      <c r="J65" s="22">
        <f>SUM(J47:J64)/18</f>
        <v>0.78025632626131169</v>
      </c>
      <c r="K65" s="22">
        <f>SUM(K51:K64)/14</f>
        <v>0.8342829988403534</v>
      </c>
    </row>
    <row r="66" spans="1:11">
      <c r="B66" s="21"/>
      <c r="C66" s="21"/>
      <c r="D66" s="21"/>
      <c r="E66" s="21"/>
      <c r="F66" s="21"/>
      <c r="G66" s="21"/>
      <c r="H66" s="21"/>
      <c r="I66" s="21"/>
      <c r="J66" s="21"/>
      <c r="K66" s="21"/>
    </row>
    <row r="70" spans="1:11">
      <c r="B70">
        <v>1</v>
      </c>
      <c r="C70">
        <v>3</v>
      </c>
      <c r="D70">
        <v>4</v>
      </c>
      <c r="E70">
        <v>6</v>
      </c>
      <c r="F70">
        <v>7</v>
      </c>
      <c r="G70">
        <v>8</v>
      </c>
      <c r="H70">
        <v>10</v>
      </c>
      <c r="I70">
        <v>15</v>
      </c>
      <c r="J70">
        <v>16</v>
      </c>
      <c r="K70">
        <v>24</v>
      </c>
    </row>
    <row r="71" spans="1:11">
      <c r="A71">
        <v>1999</v>
      </c>
      <c r="B71" s="21">
        <v>0.50318994948404705</v>
      </c>
      <c r="C71" s="21">
        <v>0</v>
      </c>
      <c r="D71" s="21">
        <v>1.0570995799765226E-2</v>
      </c>
      <c r="E71" s="21">
        <v>5.5741655262234475E-3</v>
      </c>
      <c r="F71" s="21">
        <v>3.4317942425148962E-2</v>
      </c>
      <c r="G71" s="21">
        <v>2.7988256527573897E-2</v>
      </c>
      <c r="H71" s="21">
        <v>6.6135666906754053E-3</v>
      </c>
      <c r="I71" s="21">
        <v>3.603610306290117E-2</v>
      </c>
      <c r="J71" s="21">
        <v>0.37570902048366484</v>
      </c>
      <c r="K71" s="21">
        <v>0</v>
      </c>
    </row>
    <row r="72" spans="1:11">
      <c r="A72">
        <v>2000</v>
      </c>
      <c r="B72" s="21">
        <v>0.49418990519050798</v>
      </c>
      <c r="C72" s="21">
        <v>0</v>
      </c>
      <c r="D72" s="21">
        <v>1.0788998149270701E-2</v>
      </c>
      <c r="E72" s="21">
        <v>5.526123882179425E-3</v>
      </c>
      <c r="F72" s="21">
        <v>2.9949124540526312E-2</v>
      </c>
      <c r="G72" s="21">
        <v>4.4952733599228035E-3</v>
      </c>
      <c r="H72" s="21">
        <v>5.8132902736715269E-3</v>
      </c>
      <c r="I72" s="21">
        <v>3.3311975679517047E-2</v>
      </c>
      <c r="J72" s="21">
        <v>0.41592530892440421</v>
      </c>
      <c r="K72" s="21">
        <v>0</v>
      </c>
    </row>
    <row r="73" spans="1:11">
      <c r="A73">
        <v>2001</v>
      </c>
      <c r="B73" s="21">
        <v>0.33668932598331264</v>
      </c>
      <c r="C73" s="21">
        <v>0</v>
      </c>
      <c r="D73" s="21">
        <v>1.3784636666332476E-2</v>
      </c>
      <c r="E73" s="21">
        <v>6.2864356793226484E-3</v>
      </c>
      <c r="F73" s="21">
        <v>3.3527754061443635E-2</v>
      </c>
      <c r="G73" s="21">
        <v>5.0861780874113208E-2</v>
      </c>
      <c r="H73" s="21">
        <v>9.7956120665005867E-3</v>
      </c>
      <c r="I73" s="21">
        <v>4.1177235015471804E-2</v>
      </c>
      <c r="J73" s="21">
        <v>0.50787721965350308</v>
      </c>
      <c r="K73" s="21">
        <v>0</v>
      </c>
    </row>
    <row r="74" spans="1:11">
      <c r="A74">
        <v>2002</v>
      </c>
      <c r="B74" s="21">
        <v>0.36236295263856838</v>
      </c>
      <c r="C74" s="21">
        <v>0</v>
      </c>
      <c r="D74" s="21">
        <v>1.4126152962398894E-2</v>
      </c>
      <c r="E74" s="21">
        <v>1.9016279973768424E-2</v>
      </c>
      <c r="F74" s="21">
        <v>4.3910121030311645E-2</v>
      </c>
      <c r="G74" s="21">
        <v>1.4559865877926232E-2</v>
      </c>
      <c r="H74" s="21">
        <v>1.1594167221094288E-2</v>
      </c>
      <c r="I74" s="21">
        <v>4.932050981862679E-2</v>
      </c>
      <c r="J74" s="21">
        <v>0.48510995047730532</v>
      </c>
      <c r="K74" s="21">
        <v>0</v>
      </c>
    </row>
    <row r="75" spans="1:11">
      <c r="A75">
        <v>2003</v>
      </c>
      <c r="B75" s="21">
        <v>0.37869201305011818</v>
      </c>
      <c r="C75" s="21">
        <v>0</v>
      </c>
      <c r="D75" s="21">
        <v>1.7114396489242904E-2</v>
      </c>
      <c r="E75" s="21">
        <v>2.2169552135813397E-2</v>
      </c>
      <c r="F75" s="21">
        <v>5.5651958752692132E-2</v>
      </c>
      <c r="G75" s="21">
        <v>1.9930921410937986E-2</v>
      </c>
      <c r="H75" s="21">
        <v>1.4614766072976262E-2</v>
      </c>
      <c r="I75" s="21">
        <v>5.2460399487853616E-2</v>
      </c>
      <c r="J75" s="21">
        <v>0.39222213308031922</v>
      </c>
      <c r="K75" s="21">
        <v>4.7143859520046287E-2</v>
      </c>
    </row>
    <row r="76" spans="1:11">
      <c r="A76">
        <v>2004</v>
      </c>
      <c r="B76" s="21">
        <v>0.33956162576229471</v>
      </c>
      <c r="C76" s="21">
        <v>0</v>
      </c>
      <c r="D76" s="21">
        <v>1.5097017164895924E-2</v>
      </c>
      <c r="E76" s="21">
        <v>2.0432935658103165E-2</v>
      </c>
      <c r="F76" s="21">
        <v>5.2326635976392151E-2</v>
      </c>
      <c r="G76" s="21">
        <v>1.8235255274283685E-2</v>
      </c>
      <c r="H76" s="21">
        <v>1.3218700139959631E-2</v>
      </c>
      <c r="I76" s="21">
        <v>5.3649136690966416E-2</v>
      </c>
      <c r="J76" s="21">
        <v>0.43798493302724506</v>
      </c>
      <c r="K76" s="21">
        <v>4.9493760305859266E-2</v>
      </c>
    </row>
    <row r="77" spans="1:11">
      <c r="A77">
        <v>2005</v>
      </c>
      <c r="B77" s="21">
        <v>0.37374553101640734</v>
      </c>
      <c r="C77" s="21">
        <v>0</v>
      </c>
      <c r="D77" s="21">
        <v>1.7054907819929504E-2</v>
      </c>
      <c r="E77" s="21">
        <v>1.0354014577456922E-2</v>
      </c>
      <c r="F77" s="21">
        <v>6.2115151156342412E-2</v>
      </c>
      <c r="G77" s="21">
        <v>2.0384923341995764E-2</v>
      </c>
      <c r="H77" s="21">
        <v>1.4825410991750127E-2</v>
      </c>
      <c r="I77" s="21">
        <v>5.9826555590963212E-2</v>
      </c>
      <c r="J77" s="21">
        <v>0.35847665342286278</v>
      </c>
      <c r="K77" s="21">
        <v>8.3216852082291917E-2</v>
      </c>
    </row>
    <row r="78" spans="1:11">
      <c r="A78">
        <v>2006</v>
      </c>
      <c r="B78" s="21">
        <v>0.37310640585533233</v>
      </c>
      <c r="C78" s="21">
        <v>0</v>
      </c>
      <c r="D78" s="21">
        <v>1.8569802851461842E-2</v>
      </c>
      <c r="E78" s="21">
        <v>1.1631477644329785E-2</v>
      </c>
      <c r="F78" s="21">
        <v>5.7843874129993901E-2</v>
      </c>
      <c r="G78" s="21">
        <v>2.3506522184743864E-2</v>
      </c>
      <c r="H78" s="21">
        <v>1.3822059318397908E-2</v>
      </c>
      <c r="I78" s="21">
        <v>5.5812941164937215E-2</v>
      </c>
      <c r="J78" s="21">
        <v>0.33821806832081414</v>
      </c>
      <c r="K78" s="21">
        <v>0.10748884852998905</v>
      </c>
    </row>
    <row r="79" spans="1:11">
      <c r="A79">
        <v>2007</v>
      </c>
      <c r="B79" s="21">
        <v>0.42823127746314743</v>
      </c>
      <c r="C79" s="21">
        <v>0</v>
      </c>
      <c r="D79" s="21">
        <v>1.4766061880021802E-2</v>
      </c>
      <c r="E79" s="21">
        <v>8.9650217607905106E-3</v>
      </c>
      <c r="F79" s="21">
        <v>5.1385476925998222E-2</v>
      </c>
      <c r="G79" s="21">
        <v>2.0453168557113759E-2</v>
      </c>
      <c r="H79" s="21">
        <v>1.5084476473385768E-2</v>
      </c>
      <c r="I79" s="21">
        <v>6.1079417077956562E-2</v>
      </c>
      <c r="J79" s="21">
        <v>0.31054712865728284</v>
      </c>
      <c r="K79" s="21">
        <v>8.9487971204303088E-2</v>
      </c>
    </row>
    <row r="80" spans="1:11">
      <c r="A80">
        <v>2008</v>
      </c>
      <c r="B80" s="21">
        <v>0.30638595319451722</v>
      </c>
      <c r="C80" s="21">
        <v>5.6216005096475237E-2</v>
      </c>
      <c r="D80" s="21">
        <v>9.803355368535575E-3</v>
      </c>
      <c r="E80" s="21">
        <v>6.203396415201656E-3</v>
      </c>
      <c r="F80" s="21">
        <v>3.2628462925317403E-2</v>
      </c>
      <c r="G80" s="21">
        <v>1.493245529165599E-2</v>
      </c>
      <c r="H80" s="21">
        <v>8.013210525897884E-3</v>
      </c>
      <c r="I80" s="21">
        <v>4.8099950617314161E-2</v>
      </c>
      <c r="J80" s="21">
        <v>0.44203974737989865</v>
      </c>
      <c r="K80" s="21">
        <v>7.5677463185186256E-2</v>
      </c>
    </row>
    <row r="81" spans="1:11">
      <c r="A81">
        <v>2009</v>
      </c>
      <c r="B81" s="21">
        <v>0.34899641389595348</v>
      </c>
      <c r="C81" s="21">
        <v>9.3726603881062964E-2</v>
      </c>
      <c r="D81" s="21">
        <v>1.2840394131146619E-2</v>
      </c>
      <c r="E81" s="21">
        <v>7.0217110505324861E-3</v>
      </c>
      <c r="F81" s="21">
        <v>3.7983872915290283E-2</v>
      </c>
      <c r="G81" s="21">
        <v>1.6310406829402265E-2</v>
      </c>
      <c r="H81" s="21">
        <v>8.8868599162507684E-3</v>
      </c>
      <c r="I81" s="21">
        <v>4.9149551882872802E-2</v>
      </c>
      <c r="J81" s="21">
        <v>0.3359167772440369</v>
      </c>
      <c r="K81" s="21">
        <v>8.9167408253451472E-2</v>
      </c>
    </row>
    <row r="82" spans="1:11">
      <c r="A82">
        <v>2010</v>
      </c>
      <c r="B82" s="21">
        <v>0.36950317482252232</v>
      </c>
      <c r="C82" s="21">
        <v>0.10180080869130023</v>
      </c>
      <c r="D82" s="21">
        <v>1.3063562547213766E-2</v>
      </c>
      <c r="E82" s="21">
        <v>7.2596992996202892E-3</v>
      </c>
      <c r="F82" s="21">
        <v>3.9862150609474331E-2</v>
      </c>
      <c r="G82" s="21">
        <v>1.7257700724372819E-2</v>
      </c>
      <c r="H82" s="21">
        <v>4.1353803929071011E-3</v>
      </c>
      <c r="I82" s="21">
        <v>4.9516028976224861E-2</v>
      </c>
      <c r="J82" s="21">
        <v>0.29862404536231862</v>
      </c>
      <c r="K82" s="21">
        <v>9.8977448574045626E-2</v>
      </c>
    </row>
    <row r="83" spans="1:11">
      <c r="A83">
        <v>2011</v>
      </c>
      <c r="B83" s="21">
        <v>0.37721304521319426</v>
      </c>
      <c r="C83" s="21">
        <v>9.7931714375602982E-2</v>
      </c>
      <c r="D83" s="21">
        <v>1.2075852775048782E-2</v>
      </c>
      <c r="E83" s="21">
        <v>0</v>
      </c>
      <c r="F83" s="21">
        <v>3.2680429280769953E-2</v>
      </c>
      <c r="G83" s="21">
        <v>1.6099694256515976E-2</v>
      </c>
      <c r="H83" s="21">
        <v>0</v>
      </c>
      <c r="I83" s="21">
        <v>4.4990934227343751E-2</v>
      </c>
      <c r="J83" s="21">
        <v>0.32317468952707706</v>
      </c>
      <c r="K83" s="21">
        <v>9.5833640344447246E-2</v>
      </c>
    </row>
    <row r="84" spans="1:11">
      <c r="A84">
        <v>2012</v>
      </c>
      <c r="B84" s="21">
        <v>0.39949262535597896</v>
      </c>
      <c r="C84" s="21">
        <v>9.0540304201932376E-2</v>
      </c>
      <c r="D84" s="21">
        <v>1.1633635550839764E-2</v>
      </c>
      <c r="E84" s="21">
        <v>0</v>
      </c>
      <c r="F84" s="21">
        <v>3.6626102239383625E-2</v>
      </c>
      <c r="G84" s="21">
        <v>1.6867668695210551E-2</v>
      </c>
      <c r="H84" s="21">
        <v>0</v>
      </c>
      <c r="I84" s="21">
        <v>3.8665171532708396E-2</v>
      </c>
      <c r="J84" s="21">
        <v>0.3074939967075066</v>
      </c>
      <c r="K84" s="21">
        <v>9.868049571643972E-2</v>
      </c>
    </row>
    <row r="85" spans="1:11">
      <c r="A85">
        <v>2013</v>
      </c>
      <c r="B85" s="21">
        <v>0.38439485574374926</v>
      </c>
      <c r="C85" s="21">
        <v>9.5115333470792721E-2</v>
      </c>
      <c r="D85" s="21">
        <v>1.2530866059355012E-2</v>
      </c>
      <c r="E85" s="21">
        <v>0</v>
      </c>
      <c r="F85" s="21">
        <v>3.0138052362220318E-2</v>
      </c>
      <c r="G85" s="21">
        <v>1.7443476790130242E-2</v>
      </c>
      <c r="H85" s="21">
        <v>0</v>
      </c>
      <c r="I85" s="21">
        <v>3.8374853465912497E-2</v>
      </c>
      <c r="J85" s="21">
        <v>0.32221547218774582</v>
      </c>
      <c r="K85" s="21">
        <v>9.9787089920094094E-2</v>
      </c>
    </row>
    <row r="86" spans="1:11">
      <c r="A86">
        <v>2014</v>
      </c>
      <c r="B86" s="21">
        <v>0.39643583550048245</v>
      </c>
      <c r="C86" s="21">
        <v>9.0951870580502969E-2</v>
      </c>
      <c r="D86" s="21">
        <v>1.3072354237160475E-2</v>
      </c>
      <c r="E86" s="21">
        <v>0</v>
      </c>
      <c r="F86" s="21">
        <v>2.8569223245727412E-2</v>
      </c>
      <c r="G86" s="21">
        <v>1.9355650149642106E-2</v>
      </c>
      <c r="H86" s="21">
        <v>0</v>
      </c>
      <c r="I86" s="21">
        <v>3.7858464416185386E-2</v>
      </c>
      <c r="J86" s="21">
        <v>0.31674339799723211</v>
      </c>
      <c r="K86" s="21">
        <v>9.7013203873067111E-2</v>
      </c>
    </row>
    <row r="87" spans="1:11">
      <c r="A87">
        <v>2015</v>
      </c>
      <c r="B87" s="21">
        <v>0.39650746189804065</v>
      </c>
      <c r="C87" s="21">
        <v>9.4272665595824839E-2</v>
      </c>
      <c r="D87" s="21">
        <v>1.0657911300490031E-2</v>
      </c>
      <c r="E87" s="21">
        <v>0</v>
      </c>
      <c r="F87" s="21">
        <v>2.9044694884480613E-2</v>
      </c>
      <c r="G87" s="21">
        <v>1.9010499100114101E-2</v>
      </c>
      <c r="H87" s="21">
        <v>0</v>
      </c>
      <c r="I87" s="21">
        <v>3.8971652396851117E-2</v>
      </c>
      <c r="J87" s="21">
        <v>0.31326222416646177</v>
      </c>
      <c r="K87" s="21">
        <v>9.827289065773688E-2</v>
      </c>
    </row>
    <row r="88" spans="1:11">
      <c r="A88">
        <v>2016</v>
      </c>
      <c r="B88" s="21">
        <v>0.29159447063666183</v>
      </c>
      <c r="C88" s="21">
        <v>0.11420501864775576</v>
      </c>
      <c r="D88" s="21">
        <v>7.4789315759382375E-3</v>
      </c>
      <c r="E88" s="21">
        <v>0</v>
      </c>
      <c r="F88" s="21">
        <v>3.1931035061075141E-2</v>
      </c>
      <c r="G88" s="21">
        <v>2.0585236836094194E-2</v>
      </c>
      <c r="H88" s="21">
        <v>0</v>
      </c>
      <c r="I88" s="21">
        <v>4.4085516185430614E-2</v>
      </c>
      <c r="J88" s="21">
        <v>0.33183144940721759</v>
      </c>
      <c r="K88" s="21">
        <v>0.15828834164982661</v>
      </c>
    </row>
    <row r="89" spans="1:11">
      <c r="A89">
        <v>2017</v>
      </c>
      <c r="B89" s="21">
        <v>0.27519734015043618</v>
      </c>
      <c r="C89" s="21">
        <v>0.12222552531568193</v>
      </c>
      <c r="D89" s="21">
        <v>7.2400938214438144E-3</v>
      </c>
      <c r="E89" s="21">
        <v>0</v>
      </c>
      <c r="F89" s="21">
        <v>3.0849959871403917E-2</v>
      </c>
      <c r="G89" s="21">
        <v>2.0310082193313674E-2</v>
      </c>
      <c r="H89" s="21">
        <v>0</v>
      </c>
      <c r="I89" s="21">
        <v>4.0956111291498239E-2</v>
      </c>
      <c r="J89" s="21">
        <v>0.32510157123981676</v>
      </c>
      <c r="K89" s="21">
        <v>0.17811931611640552</v>
      </c>
    </row>
    <row r="90" spans="1:11">
      <c r="A90">
        <v>2018</v>
      </c>
      <c r="B90" s="21">
        <v>0.27562418808416883</v>
      </c>
      <c r="C90" s="21">
        <v>0.12628402388418392</v>
      </c>
      <c r="D90" s="21">
        <v>7.565330902126367E-3</v>
      </c>
      <c r="E90" s="21">
        <v>0</v>
      </c>
      <c r="F90" s="21">
        <v>3.2991495819175563E-2</v>
      </c>
      <c r="G90" s="21">
        <v>2.0749245912474373E-2</v>
      </c>
      <c r="H90" s="21">
        <v>0</v>
      </c>
      <c r="I90" s="21">
        <v>4.3560143605746969E-2</v>
      </c>
      <c r="J90" s="21">
        <v>0.31586662704325236</v>
      </c>
      <c r="K90" s="21">
        <v>0.17735894474887159</v>
      </c>
    </row>
    <row r="91" spans="1:11">
      <c r="B91" s="21">
        <v>0.37055571754697209</v>
      </c>
      <c r="C91" s="21">
        <v>9.8479079431010544E-2</v>
      </c>
      <c r="D91" s="21">
        <v>1.2491762902630887E-2</v>
      </c>
      <c r="E91" s="21">
        <v>1.0870067800278512E-2</v>
      </c>
      <c r="F91" s="21">
        <v>3.9216675910658402E-2</v>
      </c>
      <c r="G91" s="21">
        <v>1.9966904209376874E-2</v>
      </c>
      <c r="H91" s="21">
        <v>1.0534791673622271E-2</v>
      </c>
      <c r="I91" s="21">
        <v>4.5845132609364139E-2</v>
      </c>
      <c r="J91" s="21">
        <v>0.36271702071549827</v>
      </c>
      <c r="K91" s="21">
        <v>0.10275047091762884</v>
      </c>
    </row>
    <row r="95" spans="1:11">
      <c r="B95">
        <v>1</v>
      </c>
      <c r="C95">
        <v>3</v>
      </c>
      <c r="D95">
        <v>4</v>
      </c>
      <c r="E95">
        <v>6</v>
      </c>
      <c r="F95">
        <v>7</v>
      </c>
      <c r="G95">
        <v>8</v>
      </c>
      <c r="H95">
        <v>10</v>
      </c>
      <c r="I95">
        <v>15</v>
      </c>
      <c r="J95">
        <v>16</v>
      </c>
      <c r="K95">
        <v>24</v>
      </c>
    </row>
    <row r="96" spans="1:11">
      <c r="A96">
        <v>1999</v>
      </c>
      <c r="B96" s="21">
        <v>0.7358972511495282</v>
      </c>
      <c r="C96" s="21">
        <v>0</v>
      </c>
      <c r="D96" s="21">
        <v>5.0868929767652529E-3</v>
      </c>
      <c r="E96" s="21">
        <v>1.434162317139329E-3</v>
      </c>
      <c r="F96" s="21">
        <v>2.9692606039184465E-2</v>
      </c>
      <c r="G96" s="21">
        <v>2.1222653465127032E-2</v>
      </c>
      <c r="H96" s="21">
        <v>4.1314775699927159E-3</v>
      </c>
      <c r="I96" s="21">
        <v>4.5678021619473076E-2</v>
      </c>
      <c r="J96" s="21">
        <v>0.15685693486278987</v>
      </c>
      <c r="K96" s="21">
        <v>0</v>
      </c>
    </row>
    <row r="97" spans="1:11">
      <c r="A97">
        <v>2000</v>
      </c>
      <c r="B97" s="21">
        <v>0.75138372104793982</v>
      </c>
      <c r="C97" s="21">
        <v>0</v>
      </c>
      <c r="D97" s="21">
        <v>5.7334527447482275E-3</v>
      </c>
      <c r="E97" s="21">
        <v>1.7555303039803051E-3</v>
      </c>
      <c r="F97" s="21">
        <v>2.7218449318110589E-2</v>
      </c>
      <c r="G97" s="21">
        <v>3.9724965288391884E-3</v>
      </c>
      <c r="H97" s="21">
        <v>2.9333208883739127E-3</v>
      </c>
      <c r="I97" s="21">
        <v>4.4340513913345904E-2</v>
      </c>
      <c r="J97" s="21">
        <v>0.16266251525466202</v>
      </c>
      <c r="K97" s="21">
        <v>0</v>
      </c>
    </row>
    <row r="98" spans="1:11">
      <c r="A98">
        <v>2001</v>
      </c>
      <c r="B98" s="21">
        <v>0.56629404855228216</v>
      </c>
      <c r="C98" s="21">
        <v>0</v>
      </c>
      <c r="D98" s="21">
        <v>9.7185588543456294E-3</v>
      </c>
      <c r="E98" s="21">
        <v>2.8903383630350609E-3</v>
      </c>
      <c r="F98" s="21">
        <v>1.7261415899858145E-2</v>
      </c>
      <c r="G98" s="21">
        <v>5.1277543067591289E-2</v>
      </c>
      <c r="H98" s="21">
        <v>3.9197767884699281E-3</v>
      </c>
      <c r="I98" s="21">
        <v>6.5585685783131939E-2</v>
      </c>
      <c r="J98" s="21">
        <v>0.28305263269128583</v>
      </c>
      <c r="K98" s="21">
        <v>0</v>
      </c>
    </row>
    <row r="99" spans="1:11">
      <c r="A99">
        <v>2002</v>
      </c>
      <c r="B99" s="21">
        <v>0.54807650797325458</v>
      </c>
      <c r="C99" s="21">
        <v>0</v>
      </c>
      <c r="D99" s="21">
        <v>9.5002250204697537E-3</v>
      </c>
      <c r="E99" s="21">
        <v>3.9477625793030591E-3</v>
      </c>
      <c r="F99" s="21">
        <v>1.8329857144420036E-2</v>
      </c>
      <c r="G99" s="21">
        <v>1.1086937553533096E-2</v>
      </c>
      <c r="H99" s="21">
        <v>4.6321515244946787E-3</v>
      </c>
      <c r="I99" s="21">
        <v>3.4466363143659223E-2</v>
      </c>
      <c r="J99" s="21">
        <v>0.36996019506086553</v>
      </c>
      <c r="K99" s="21">
        <v>0</v>
      </c>
    </row>
    <row r="100" spans="1:11">
      <c r="A100">
        <v>2003</v>
      </c>
      <c r="B100" s="21">
        <v>0.5452591024213097</v>
      </c>
      <c r="C100" s="21">
        <v>0</v>
      </c>
      <c r="D100" s="21">
        <v>1.1705981640041755E-2</v>
      </c>
      <c r="E100" s="21">
        <v>5.7480459036377378E-3</v>
      </c>
      <c r="F100" s="21">
        <v>2.0348230016165064E-2</v>
      </c>
      <c r="G100" s="21">
        <v>1.7888884092073423E-2</v>
      </c>
      <c r="H100" s="21">
        <v>6.9268379513127689E-3</v>
      </c>
      <c r="I100" s="21">
        <v>2.3161680179234988E-2</v>
      </c>
      <c r="J100" s="21">
        <v>0.26225536089003421</v>
      </c>
      <c r="K100" s="21">
        <v>0.10670587690619032</v>
      </c>
    </row>
    <row r="101" spans="1:11">
      <c r="A101">
        <v>2004</v>
      </c>
      <c r="B101" s="21">
        <v>0.53394037927643334</v>
      </c>
      <c r="C101" s="21">
        <v>0</v>
      </c>
      <c r="D101" s="21">
        <v>1.1868429612168704E-2</v>
      </c>
      <c r="E101" s="21">
        <v>7.2186331176047917E-3</v>
      </c>
      <c r="F101" s="21">
        <v>2.1449245853297771E-2</v>
      </c>
      <c r="G101" s="21">
        <v>1.7906454620609448E-2</v>
      </c>
      <c r="H101" s="21">
        <v>6.1671855537168115E-3</v>
      </c>
      <c r="I101" s="21">
        <v>2.6450512386673931E-2</v>
      </c>
      <c r="J101" s="21">
        <v>0.26313048261948557</v>
      </c>
      <c r="K101" s="21">
        <v>0.11186867696000959</v>
      </c>
    </row>
    <row r="102" spans="1:11">
      <c r="A102">
        <v>2005</v>
      </c>
      <c r="B102" s="21">
        <v>0.52812085039167911</v>
      </c>
      <c r="C102" s="21">
        <v>0</v>
      </c>
      <c r="D102" s="21">
        <v>1.4130688192898868E-2</v>
      </c>
      <c r="E102" s="21">
        <v>6.1651035367580893E-3</v>
      </c>
      <c r="F102" s="21">
        <v>2.4752774758503668E-2</v>
      </c>
      <c r="G102" s="21">
        <v>1.8278795435697388E-2</v>
      </c>
      <c r="H102" s="21">
        <v>5.8639771855764963E-3</v>
      </c>
      <c r="I102" s="21">
        <v>2.571694951922146E-2</v>
      </c>
      <c r="J102" s="21">
        <v>0.2691979596681453</v>
      </c>
      <c r="K102" s="21">
        <v>0.10777290131151959</v>
      </c>
    </row>
    <row r="103" spans="1:11">
      <c r="A103">
        <v>2006</v>
      </c>
      <c r="B103" s="21">
        <v>0.48212181218306405</v>
      </c>
      <c r="C103" s="21">
        <v>0</v>
      </c>
      <c r="D103" s="21">
        <v>9.6641283805628704E-3</v>
      </c>
      <c r="E103" s="21">
        <v>9.0900926432343158E-3</v>
      </c>
      <c r="F103" s="21">
        <v>1.4184746331397052E-2</v>
      </c>
      <c r="G103" s="21">
        <v>1.286156819330846E-2</v>
      </c>
      <c r="H103" s="21">
        <v>4.7938269005005432E-3</v>
      </c>
      <c r="I103" s="21">
        <v>2.2274816030975728E-2</v>
      </c>
      <c r="J103" s="21">
        <v>0.30539698014493638</v>
      </c>
      <c r="K103" s="21">
        <v>0.13961202919202059</v>
      </c>
    </row>
    <row r="104" spans="1:11">
      <c r="A104">
        <v>2007</v>
      </c>
      <c r="B104" s="21">
        <v>0.5564521072404468</v>
      </c>
      <c r="C104" s="21">
        <v>0</v>
      </c>
      <c r="D104" s="21">
        <v>7.0634161800341337E-3</v>
      </c>
      <c r="E104" s="21">
        <v>6.4709518800834418E-3</v>
      </c>
      <c r="F104" s="21">
        <v>1.1284837539092705E-2</v>
      </c>
      <c r="G104" s="21">
        <v>1.4044295468518221E-2</v>
      </c>
      <c r="H104" s="21">
        <v>1.2172410045275342E-2</v>
      </c>
      <c r="I104" s="21">
        <v>2.7042327203790524E-2</v>
      </c>
      <c r="J104" s="21">
        <v>0.2384414392780019</v>
      </c>
      <c r="K104" s="21">
        <v>0.12702821516475693</v>
      </c>
    </row>
    <row r="105" spans="1:11">
      <c r="A105">
        <v>2008</v>
      </c>
      <c r="B105" s="21">
        <v>0.47159361432942215</v>
      </c>
      <c r="C105" s="21">
        <v>0.16884836454870208</v>
      </c>
      <c r="D105" s="21">
        <v>5.4617142087892753E-3</v>
      </c>
      <c r="E105" s="21">
        <v>4.7703483257753605E-3</v>
      </c>
      <c r="F105" s="21">
        <v>1.0510091074294754E-2</v>
      </c>
      <c r="G105" s="21">
        <v>9.7489782531811411E-3</v>
      </c>
      <c r="H105" s="21">
        <v>3.6657220073976317E-3</v>
      </c>
      <c r="I105" s="21">
        <v>2.4952174329284375E-2</v>
      </c>
      <c r="J105" s="21">
        <v>0.1991196935754326</v>
      </c>
      <c r="K105" s="21">
        <v>0.10132929934772064</v>
      </c>
    </row>
    <row r="106" spans="1:11">
      <c r="A106">
        <v>2009</v>
      </c>
      <c r="B106" s="21">
        <v>0.39299070829306521</v>
      </c>
      <c r="C106" s="21">
        <v>0.22189659459844416</v>
      </c>
      <c r="D106" s="21">
        <v>5.0448182966387738E-3</v>
      </c>
      <c r="E106" s="21">
        <v>4.2910834562804069E-3</v>
      </c>
      <c r="F106" s="21">
        <v>8.868768724973412E-3</v>
      </c>
      <c r="G106" s="21">
        <v>9.6769797312489438E-3</v>
      </c>
      <c r="H106" s="21">
        <v>1.6047471942271993E-4</v>
      </c>
      <c r="I106" s="21">
        <v>2.2482441077032667E-2</v>
      </c>
      <c r="J106" s="21">
        <v>0.22618874543418482</v>
      </c>
      <c r="K106" s="21">
        <v>0.10839938566870891</v>
      </c>
    </row>
    <row r="107" spans="1:11">
      <c r="A107">
        <v>2010</v>
      </c>
      <c r="B107" s="21">
        <v>0.36050282346610163</v>
      </c>
      <c r="C107" s="21">
        <v>0.19905489258019077</v>
      </c>
      <c r="D107" s="21">
        <v>7.3805615273401255E-3</v>
      </c>
      <c r="E107" s="21">
        <v>3.5796934849459377E-3</v>
      </c>
      <c r="F107" s="21">
        <v>7.6375985781510719E-3</v>
      </c>
      <c r="G107" s="21">
        <v>9.8291521305563217E-3</v>
      </c>
      <c r="H107" s="21">
        <v>7.4719222820910513E-5</v>
      </c>
      <c r="I107" s="21">
        <v>1.9484082313520994E-2</v>
      </c>
      <c r="J107" s="21">
        <v>0.28771542010928325</v>
      </c>
      <c r="K107" s="21">
        <v>0.10474105658708896</v>
      </c>
    </row>
    <row r="108" spans="1:11">
      <c r="A108">
        <v>2011</v>
      </c>
      <c r="B108" s="21">
        <v>0.43984447453111347</v>
      </c>
      <c r="C108" s="21">
        <v>0.15580112283992664</v>
      </c>
      <c r="D108" s="21">
        <v>9.010797591112096E-3</v>
      </c>
      <c r="E108" s="21">
        <v>0</v>
      </c>
      <c r="F108" s="21">
        <v>8.5923192503539938E-3</v>
      </c>
      <c r="G108" s="21">
        <v>1.0437608281711171E-2</v>
      </c>
      <c r="H108" s="21">
        <v>0</v>
      </c>
      <c r="I108" s="21">
        <v>1.7532802080276938E-2</v>
      </c>
      <c r="J108" s="21">
        <v>0.26537450164719967</v>
      </c>
      <c r="K108" s="21">
        <v>9.3406373778306004E-2</v>
      </c>
    </row>
    <row r="109" spans="1:11">
      <c r="A109">
        <v>2012</v>
      </c>
      <c r="B109" s="21">
        <v>0.42446765713459106</v>
      </c>
      <c r="C109" s="21">
        <v>0.1466958953304679</v>
      </c>
      <c r="D109" s="21">
        <v>7.2795009807792377E-3</v>
      </c>
      <c r="E109" s="21">
        <v>0</v>
      </c>
      <c r="F109" s="21">
        <v>7.2913640789741092E-3</v>
      </c>
      <c r="G109" s="21">
        <v>9.9394479053367211E-3</v>
      </c>
      <c r="H109" s="21">
        <v>0</v>
      </c>
      <c r="I109" s="21">
        <v>1.1549119034446239E-2</v>
      </c>
      <c r="J109" s="21">
        <v>0.31025165227891111</v>
      </c>
      <c r="K109" s="21">
        <v>8.2525363256493595E-2</v>
      </c>
    </row>
    <row r="110" spans="1:11">
      <c r="A110">
        <v>2013</v>
      </c>
      <c r="B110" s="21">
        <v>0.37957082262246317</v>
      </c>
      <c r="C110" s="21">
        <v>0.15352763101406236</v>
      </c>
      <c r="D110" s="21">
        <v>9.7175059299756863E-3</v>
      </c>
      <c r="E110" s="21">
        <v>0</v>
      </c>
      <c r="F110" s="21">
        <v>4.8552063751562792E-3</v>
      </c>
      <c r="G110" s="21">
        <v>7.9957539916582446E-3</v>
      </c>
      <c r="H110" s="21">
        <v>0</v>
      </c>
      <c r="I110" s="21">
        <v>1.0781075170630728E-2</v>
      </c>
      <c r="J110" s="21">
        <v>0.35545248941649316</v>
      </c>
      <c r="K110" s="21">
        <v>7.8099515479560427E-2</v>
      </c>
    </row>
    <row r="111" spans="1:11">
      <c r="A111">
        <v>2014</v>
      </c>
      <c r="B111" s="21">
        <v>0.398478989573614</v>
      </c>
      <c r="C111" s="21">
        <v>0.13409165159462053</v>
      </c>
      <c r="D111" s="21">
        <v>1.0422314557408151E-2</v>
      </c>
      <c r="E111" s="21">
        <v>0</v>
      </c>
      <c r="F111" s="21">
        <v>4.956781959453236E-3</v>
      </c>
      <c r="G111" s="21">
        <v>1.0993852535156822E-2</v>
      </c>
      <c r="H111" s="21">
        <v>0</v>
      </c>
      <c r="I111" s="21">
        <v>1.0997385303620034E-2</v>
      </c>
      <c r="J111" s="21">
        <v>0.36335333932285663</v>
      </c>
      <c r="K111" s="21">
        <v>6.6705685153270605E-2</v>
      </c>
    </row>
    <row r="112" spans="1:11">
      <c r="A112">
        <v>2015</v>
      </c>
      <c r="B112" s="21">
        <v>0.38241194259304123</v>
      </c>
      <c r="C112" s="21">
        <v>0.14417000705812325</v>
      </c>
      <c r="D112" s="21">
        <v>8.235983238713317E-3</v>
      </c>
      <c r="E112" s="21">
        <v>0</v>
      </c>
      <c r="F112" s="21">
        <v>5.7618872868112391E-3</v>
      </c>
      <c r="G112" s="21">
        <v>1.179272840993297E-2</v>
      </c>
      <c r="H112" s="21">
        <v>0</v>
      </c>
      <c r="I112" s="21">
        <v>1.4004974003551685E-2</v>
      </c>
      <c r="J112" s="21">
        <v>0.36701736219692199</v>
      </c>
      <c r="K112" s="21">
        <v>6.6605115212904298E-2</v>
      </c>
    </row>
    <row r="113" spans="1:11">
      <c r="A113">
        <v>2016</v>
      </c>
      <c r="B113" s="21">
        <v>0.20475958465535146</v>
      </c>
      <c r="C113" s="21">
        <v>0.18249850899472966</v>
      </c>
      <c r="D113" s="21">
        <v>4.1238920283207219E-4</v>
      </c>
      <c r="E113" s="21">
        <v>0</v>
      </c>
      <c r="F113" s="21">
        <v>6.6312283524819961E-3</v>
      </c>
      <c r="G113" s="21">
        <v>1.3916972927391909E-2</v>
      </c>
      <c r="H113" s="21">
        <v>0</v>
      </c>
      <c r="I113" s="21">
        <v>1.5244432841716442E-2</v>
      </c>
      <c r="J113" s="21">
        <v>0.44385728388399293</v>
      </c>
      <c r="K113" s="21">
        <v>0.13267959914150354</v>
      </c>
    </row>
    <row r="114" spans="1:11">
      <c r="A114">
        <v>2017</v>
      </c>
      <c r="B114" s="21">
        <v>0.19838329038639818</v>
      </c>
      <c r="C114" s="21">
        <v>0.17125468827335705</v>
      </c>
      <c r="D114" s="21">
        <v>9.5348480891882761E-5</v>
      </c>
      <c r="E114" s="21">
        <v>0</v>
      </c>
      <c r="F114" s="21">
        <v>6.8091865096945852E-3</v>
      </c>
      <c r="G114" s="21">
        <v>1.3754710021221852E-2</v>
      </c>
      <c r="H114" s="21">
        <v>0</v>
      </c>
      <c r="I114" s="21">
        <v>1.3058855964106969E-2</v>
      </c>
      <c r="J114" s="21">
        <v>0.4616650504753797</v>
      </c>
      <c r="K114" s="21">
        <v>0.13497886988894972</v>
      </c>
    </row>
    <row r="115" spans="1:11">
      <c r="A115">
        <v>2018</v>
      </c>
      <c r="B115" s="21">
        <v>0.2134253819930638</v>
      </c>
      <c r="C115" s="21">
        <v>0.17974743512764438</v>
      </c>
      <c r="D115" s="21">
        <v>4.2717817440137082E-5</v>
      </c>
      <c r="E115" s="21">
        <v>0</v>
      </c>
      <c r="F115" s="21">
        <v>7.3493190148432933E-3</v>
      </c>
      <c r="G115" s="21">
        <v>1.2900516913221924E-2</v>
      </c>
      <c r="H115" s="21">
        <v>0</v>
      </c>
      <c r="I115" s="21">
        <v>1.4598622041730208E-2</v>
      </c>
      <c r="J115" s="21">
        <v>0.45011514996987706</v>
      </c>
      <c r="K115" s="21">
        <v>0.12182085712217922</v>
      </c>
    </row>
    <row r="116" spans="1:11">
      <c r="B116" s="21">
        <v>0.4556987534907081</v>
      </c>
      <c r="C116" s="21">
        <v>0.16887152654184262</v>
      </c>
      <c r="D116" s="21">
        <v>7.3787712716977981E-3</v>
      </c>
      <c r="E116" s="21">
        <v>4.7801454926481536E-3</v>
      </c>
      <c r="F116" s="21">
        <v>1.3189295705260872E-2</v>
      </c>
      <c r="G116" s="21">
        <v>1.4476316476295778E-2</v>
      </c>
      <c r="H116" s="21">
        <v>4.6201566964462048E-3</v>
      </c>
      <c r="I116" s="21">
        <v>2.4470141696971204E-2</v>
      </c>
      <c r="J116" s="21">
        <v>0.30205325943903694</v>
      </c>
      <c r="K116" s="21">
        <v>0.10526742626069893</v>
      </c>
    </row>
    <row r="120" spans="1:11">
      <c r="B120">
        <v>1</v>
      </c>
      <c r="C120">
        <v>3</v>
      </c>
      <c r="D120">
        <v>4</v>
      </c>
      <c r="E120">
        <v>6</v>
      </c>
      <c r="F120">
        <v>7</v>
      </c>
      <c r="G120">
        <v>8</v>
      </c>
      <c r="H120">
        <v>10</v>
      </c>
      <c r="I120">
        <v>15</v>
      </c>
      <c r="J120">
        <v>16</v>
      </c>
      <c r="K120">
        <v>24</v>
      </c>
    </row>
    <row r="121" spans="1:11">
      <c r="A121">
        <v>1999</v>
      </c>
      <c r="B121" s="21">
        <v>0.22629777023513276</v>
      </c>
      <c r="C121" s="21">
        <v>0</v>
      </c>
      <c r="D121" s="21">
        <v>5.5100657132635825E-3</v>
      </c>
      <c r="E121" s="21">
        <v>1.6942380990066263E-3</v>
      </c>
      <c r="F121" s="21">
        <v>2.1907198006618995E-3</v>
      </c>
      <c r="G121" s="21">
        <v>5.1121614660828575E-2</v>
      </c>
      <c r="H121" s="21">
        <v>2.2644781066089212E-3</v>
      </c>
      <c r="I121" s="21">
        <v>2.9684370542155634E-3</v>
      </c>
      <c r="J121" s="21">
        <v>0.70795267633028203</v>
      </c>
      <c r="K121" s="21">
        <v>0</v>
      </c>
    </row>
    <row r="122" spans="1:11">
      <c r="A122">
        <v>2000</v>
      </c>
      <c r="B122" s="21">
        <v>0.18454167459972404</v>
      </c>
      <c r="C122" s="21">
        <v>0</v>
      </c>
      <c r="D122" s="21">
        <v>4.9871149478172673E-3</v>
      </c>
      <c r="E122" s="21">
        <v>1.4793027907330158E-3</v>
      </c>
      <c r="F122" s="21">
        <v>1.4881559039209595E-3</v>
      </c>
      <c r="G122" s="21">
        <v>9.1099269605423704E-3</v>
      </c>
      <c r="H122" s="21">
        <v>1.9930724168833896E-3</v>
      </c>
      <c r="I122" s="21">
        <v>2.4891309173146617E-3</v>
      </c>
      <c r="J122" s="21">
        <v>0.79391162146306427</v>
      </c>
      <c r="K122" s="21">
        <v>0</v>
      </c>
    </row>
    <row r="123" spans="1:11">
      <c r="A123">
        <v>2001</v>
      </c>
      <c r="B123" s="21">
        <v>4.139629008357807E-2</v>
      </c>
      <c r="C123" s="21">
        <v>0</v>
      </c>
      <c r="D123" s="21">
        <v>4.9704789199641886E-3</v>
      </c>
      <c r="E123" s="21">
        <v>1.7786542604245894E-3</v>
      </c>
      <c r="F123" s="21">
        <v>2.667336468917831E-3</v>
      </c>
      <c r="G123" s="21">
        <v>5.6973246216809513E-2</v>
      </c>
      <c r="H123" s="21">
        <v>2.3877790890024044E-3</v>
      </c>
      <c r="I123" s="21">
        <v>1.4376380817241217E-2</v>
      </c>
      <c r="J123" s="21">
        <v>0.87544983414406219</v>
      </c>
      <c r="K123" s="21">
        <v>0</v>
      </c>
    </row>
    <row r="124" spans="1:11">
      <c r="A124">
        <v>2002</v>
      </c>
      <c r="B124" s="21">
        <v>4.7391990965361723E-2</v>
      </c>
      <c r="C124" s="21">
        <v>0</v>
      </c>
      <c r="D124" s="21">
        <v>6.6873940631243965E-3</v>
      </c>
      <c r="E124" s="21">
        <v>5.0175292150473706E-2</v>
      </c>
      <c r="F124" s="21">
        <v>3.6936188139349863E-3</v>
      </c>
      <c r="G124" s="21">
        <v>1.7612496431575423E-2</v>
      </c>
      <c r="H124" s="21">
        <v>2.7216138628994636E-3</v>
      </c>
      <c r="I124" s="21">
        <v>2.352251981505965E-2</v>
      </c>
      <c r="J124" s="21">
        <v>0.84819507389757065</v>
      </c>
      <c r="K124" s="21">
        <v>0</v>
      </c>
    </row>
    <row r="125" spans="1:11">
      <c r="A125">
        <v>2003</v>
      </c>
      <c r="B125" s="21">
        <v>9.1426863773126213E-2</v>
      </c>
      <c r="C125" s="21">
        <v>0</v>
      </c>
      <c r="D125" s="21">
        <v>1.0345255240277615E-2</v>
      </c>
      <c r="E125" s="21">
        <v>9.0371655556233929E-2</v>
      </c>
      <c r="F125" s="21">
        <v>5.461454543090721E-3</v>
      </c>
      <c r="G125" s="21">
        <v>2.3631293696065619E-2</v>
      </c>
      <c r="H125" s="21">
        <v>4.6212307672306102E-3</v>
      </c>
      <c r="I125" s="21">
        <v>3.5867052432028486E-2</v>
      </c>
      <c r="J125" s="21">
        <v>0.67937398910045876</v>
      </c>
      <c r="K125" s="21">
        <v>5.8901204891488021E-2</v>
      </c>
    </row>
    <row r="126" spans="1:11">
      <c r="A126">
        <v>2004</v>
      </c>
      <c r="B126" s="21">
        <v>5.3235138515031061E-2</v>
      </c>
      <c r="C126" s="21">
        <v>0</v>
      </c>
      <c r="D126" s="21">
        <v>3.1983722820620106E-3</v>
      </c>
      <c r="E126" s="21">
        <v>5.3480847380708456E-2</v>
      </c>
      <c r="F126" s="21">
        <v>3.2320224200602628E-3</v>
      </c>
      <c r="G126" s="21">
        <v>1.3984712394491523E-2</v>
      </c>
      <c r="H126" s="21">
        <v>2.7347882015894532E-3</v>
      </c>
      <c r="I126" s="21">
        <v>1.5408083897948845E-2</v>
      </c>
      <c r="J126" s="21">
        <v>0.7895956522311961</v>
      </c>
      <c r="K126" s="21">
        <v>6.5130382676912305E-2</v>
      </c>
    </row>
    <row r="127" spans="1:11">
      <c r="A127">
        <v>2005</v>
      </c>
      <c r="B127" s="21">
        <v>9.4355790631360792E-2</v>
      </c>
      <c r="C127" s="21">
        <v>0</v>
      </c>
      <c r="D127" s="21">
        <v>4.0081705283577049E-3</v>
      </c>
      <c r="E127" s="21">
        <v>4.4350838051958911E-3</v>
      </c>
      <c r="F127" s="21">
        <v>5.9926987759778482E-3</v>
      </c>
      <c r="G127" s="21">
        <v>2.4660939452253731E-2</v>
      </c>
      <c r="H127" s="21">
        <v>4.0542775352148284E-3</v>
      </c>
      <c r="I127" s="21">
        <v>3.4225058696690583E-2</v>
      </c>
      <c r="J127" s="21">
        <v>0.44183264645237275</v>
      </c>
      <c r="K127" s="21">
        <v>0.38643533412257591</v>
      </c>
    </row>
    <row r="128" spans="1:11">
      <c r="A128">
        <v>2006</v>
      </c>
      <c r="B128" s="21">
        <v>0.16222306479203696</v>
      </c>
      <c r="C128" s="21">
        <v>0</v>
      </c>
      <c r="D128" s="21">
        <v>1.8546678639417103E-2</v>
      </c>
      <c r="E128" s="21">
        <v>1.2074660572537177E-2</v>
      </c>
      <c r="F128" s="21">
        <v>1.142262890162017E-2</v>
      </c>
      <c r="G128" s="21">
        <v>7.0992375177864275E-2</v>
      </c>
      <c r="H128" s="21">
        <v>0</v>
      </c>
      <c r="I128" s="21">
        <v>4.7425559808130263E-2</v>
      </c>
      <c r="J128" s="21">
        <v>0.24445582601950011</v>
      </c>
      <c r="K128" s="21">
        <v>0.43285920608889394</v>
      </c>
    </row>
    <row r="129" spans="1:11">
      <c r="A129">
        <v>2007</v>
      </c>
      <c r="B129" s="21">
        <v>0.20685441038268801</v>
      </c>
      <c r="C129" s="21">
        <v>0</v>
      </c>
      <c r="D129" s="21">
        <v>2.1345986839238818E-2</v>
      </c>
      <c r="E129" s="21">
        <v>7.1541980312744497E-3</v>
      </c>
      <c r="F129" s="21">
        <v>1.1221733441193671E-2</v>
      </c>
      <c r="G129" s="21">
        <v>6.5641900163776953E-2</v>
      </c>
      <c r="H129" s="21">
        <v>0</v>
      </c>
      <c r="I129" s="21">
        <v>0.1074030598621587</v>
      </c>
      <c r="J129" s="21">
        <v>0.33618940167912253</v>
      </c>
      <c r="K129" s="21">
        <v>0.24418930960054688</v>
      </c>
    </row>
    <row r="130" spans="1:11">
      <c r="A130">
        <v>2008</v>
      </c>
      <c r="B130" s="21">
        <v>6.447405031954502E-2</v>
      </c>
      <c r="C130" s="21">
        <v>0</v>
      </c>
      <c r="D130" s="21">
        <v>4.3305388794337507E-3</v>
      </c>
      <c r="E130" s="21">
        <v>1.4166332519536678E-3</v>
      </c>
      <c r="F130" s="21">
        <v>1.7566252324225482E-3</v>
      </c>
      <c r="G130" s="21">
        <v>1.8587365767938915E-2</v>
      </c>
      <c r="H130" s="21">
        <v>0</v>
      </c>
      <c r="I130" s="21">
        <v>4.5262955674012902E-2</v>
      </c>
      <c r="J130" s="21">
        <v>0.8284593305828295</v>
      </c>
      <c r="K130" s="21">
        <v>3.5712500291863743E-2</v>
      </c>
    </row>
    <row r="131" spans="1:11">
      <c r="A131">
        <v>2009</v>
      </c>
      <c r="B131" s="21">
        <v>0.13700960446732696</v>
      </c>
      <c r="C131" s="21">
        <v>0</v>
      </c>
      <c r="D131" s="21">
        <v>1.4197359307050178E-2</v>
      </c>
      <c r="E131" s="21">
        <v>4.0006855233185043E-3</v>
      </c>
      <c r="F131" s="21">
        <v>8.3096565956626376E-3</v>
      </c>
      <c r="G131" s="21">
        <v>3.5083386770828125E-2</v>
      </c>
      <c r="H131" s="21">
        <v>0</v>
      </c>
      <c r="I131" s="21">
        <v>5.9537940145245251E-2</v>
      </c>
      <c r="J131" s="21">
        <v>0.69325635287312815</v>
      </c>
      <c r="K131" s="21">
        <v>4.8605014317440139E-2</v>
      </c>
    </row>
    <row r="132" spans="1:11">
      <c r="A132">
        <v>2010</v>
      </c>
      <c r="B132" s="21">
        <v>0.33934898173811096</v>
      </c>
      <c r="C132" s="21">
        <v>2.1498654313024178E-2</v>
      </c>
      <c r="D132" s="21">
        <v>2.9012862237007567E-2</v>
      </c>
      <c r="E132" s="21">
        <v>8.1755582451161282E-3</v>
      </c>
      <c r="F132" s="21">
        <v>9.1361044741818404E-3</v>
      </c>
      <c r="G132" s="21">
        <v>7.1694280969858443E-2</v>
      </c>
      <c r="H132" s="21">
        <v>0</v>
      </c>
      <c r="I132" s="21">
        <v>0.14118724401145305</v>
      </c>
      <c r="J132" s="21">
        <v>0.19049588304142556</v>
      </c>
      <c r="K132" s="21">
        <v>0.18945043096982225</v>
      </c>
    </row>
    <row r="133" spans="1:11">
      <c r="A133">
        <v>2011</v>
      </c>
      <c r="B133" s="21">
        <v>7.8985793279448574E-2</v>
      </c>
      <c r="C133" s="21">
        <v>0.1119257004651537</v>
      </c>
      <c r="D133" s="21">
        <v>1.0476096165297421E-2</v>
      </c>
      <c r="E133" s="21">
        <v>0</v>
      </c>
      <c r="F133" s="21">
        <v>3.3250218263770072E-3</v>
      </c>
      <c r="G133" s="21">
        <v>2.7972556873143279E-2</v>
      </c>
      <c r="H133" s="21">
        <v>0</v>
      </c>
      <c r="I133" s="21">
        <v>5.9941489363180021E-2</v>
      </c>
      <c r="J133" s="21">
        <v>0.63722904596410423</v>
      </c>
      <c r="K133" s="21">
        <v>7.0144296063295766E-2</v>
      </c>
    </row>
    <row r="134" spans="1:11">
      <c r="A134">
        <v>2012</v>
      </c>
      <c r="B134" s="21">
        <v>0.1384735511246506</v>
      </c>
      <c r="C134" s="21">
        <v>0.12347830305292803</v>
      </c>
      <c r="D134" s="21">
        <v>1.5085827459944686E-2</v>
      </c>
      <c r="E134" s="21">
        <v>0</v>
      </c>
      <c r="F134" s="21">
        <v>6.0289623621060079E-2</v>
      </c>
      <c r="G134" s="21">
        <v>4.4792065812518211E-2</v>
      </c>
      <c r="H134" s="21">
        <v>0</v>
      </c>
      <c r="I134" s="21">
        <v>4.9176576346296554E-2</v>
      </c>
      <c r="J134" s="21">
        <v>0.48602727575585875</v>
      </c>
      <c r="K134" s="21">
        <v>8.2676776826743112E-2</v>
      </c>
    </row>
    <row r="135" spans="1:11">
      <c r="A135">
        <v>2013</v>
      </c>
      <c r="B135" s="21">
        <v>0.12689166725589177</v>
      </c>
      <c r="C135" s="21">
        <v>0.15210129110291304</v>
      </c>
      <c r="D135" s="21">
        <v>1.8940915495834452E-2</v>
      </c>
      <c r="E135" s="21">
        <v>0</v>
      </c>
      <c r="F135" s="21">
        <v>4.1899600945330762E-3</v>
      </c>
      <c r="G135" s="21">
        <v>6.8199779570217195E-2</v>
      </c>
      <c r="H135" s="21">
        <v>0</v>
      </c>
      <c r="I135" s="21">
        <v>5.2575389679346544E-2</v>
      </c>
      <c r="J135" s="21">
        <v>0.48730957800828389</v>
      </c>
      <c r="K135" s="21">
        <v>8.9791418792980054E-2</v>
      </c>
    </row>
    <row r="136" spans="1:11">
      <c r="A136">
        <v>2014</v>
      </c>
      <c r="B136" s="21">
        <v>0.14914122016898593</v>
      </c>
      <c r="C136" s="21">
        <v>0.16316934143910389</v>
      </c>
      <c r="D136" s="21">
        <v>2.85940246590103E-2</v>
      </c>
      <c r="E136" s="21">
        <v>0</v>
      </c>
      <c r="F136" s="21">
        <v>1.1451906875933626E-2</v>
      </c>
      <c r="G136" s="21">
        <v>9.0969953398888317E-2</v>
      </c>
      <c r="H136" s="21">
        <v>0</v>
      </c>
      <c r="I136" s="21">
        <v>7.2438195802826094E-2</v>
      </c>
      <c r="J136" s="21">
        <v>0.37802407426249457</v>
      </c>
      <c r="K136" s="21">
        <v>0.10621128339275727</v>
      </c>
    </row>
    <row r="137" spans="1:11">
      <c r="A137">
        <v>2015</v>
      </c>
      <c r="B137" s="21">
        <v>0.28206871984760695</v>
      </c>
      <c r="C137" s="21">
        <v>0.15519594048369642</v>
      </c>
      <c r="D137" s="21">
        <v>1.2524584670614096E-2</v>
      </c>
      <c r="E137" s="21">
        <v>0</v>
      </c>
      <c r="F137" s="21">
        <v>2.6846174967881518E-2</v>
      </c>
      <c r="G137" s="21">
        <v>8.3157116057332184E-2</v>
      </c>
      <c r="H137" s="21">
        <v>0</v>
      </c>
      <c r="I137" s="21">
        <v>7.4385142000255894E-2</v>
      </c>
      <c r="J137" s="21">
        <v>0.31583289272207493</v>
      </c>
      <c r="K137" s="21">
        <v>4.9989429250538002E-2</v>
      </c>
    </row>
    <row r="138" spans="1:11">
      <c r="A138">
        <v>2016</v>
      </c>
      <c r="B138" s="21">
        <v>0.12001075893095051</v>
      </c>
      <c r="C138" s="21">
        <v>0.21490111936645226</v>
      </c>
      <c r="D138" s="21">
        <v>0</v>
      </c>
      <c r="E138" s="21">
        <v>0</v>
      </c>
      <c r="F138" s="21">
        <v>1.4975551669891405E-2</v>
      </c>
      <c r="G138" s="21">
        <v>9.1744043370694514E-2</v>
      </c>
      <c r="H138" s="21">
        <v>0</v>
      </c>
      <c r="I138" s="21">
        <v>8.4173183347293429E-2</v>
      </c>
      <c r="J138" s="21">
        <v>0.25386943701430492</v>
      </c>
      <c r="K138" s="21">
        <v>0.22032590630041296</v>
      </c>
    </row>
    <row r="139" spans="1:11">
      <c r="A139">
        <v>2017</v>
      </c>
      <c r="B139" s="21">
        <v>7.7299973330357707E-2</v>
      </c>
      <c r="C139" s="21">
        <v>0.29659998232404927</v>
      </c>
      <c r="D139" s="21">
        <v>0</v>
      </c>
      <c r="E139" s="21">
        <v>0</v>
      </c>
      <c r="F139" s="21">
        <v>1.0392158149778454E-2</v>
      </c>
      <c r="G139" s="21">
        <v>8.0226761923597179E-2</v>
      </c>
      <c r="H139" s="21">
        <v>0</v>
      </c>
      <c r="I139" s="21">
        <v>7.3606325736801717E-2</v>
      </c>
      <c r="J139" s="21">
        <v>0.24509069824882326</v>
      </c>
      <c r="K139" s="21">
        <v>0.21678410028659242</v>
      </c>
    </row>
    <row r="140" spans="1:11">
      <c r="A140">
        <v>2018</v>
      </c>
      <c r="B140" s="21">
        <v>0.10621898734138317</v>
      </c>
      <c r="C140" s="21">
        <v>0.24823907276876866</v>
      </c>
      <c r="D140" s="21">
        <v>0</v>
      </c>
      <c r="E140" s="21">
        <v>0</v>
      </c>
      <c r="F140" s="21">
        <v>1.1358365350460697E-2</v>
      </c>
      <c r="G140" s="21">
        <v>8.7685816524267601E-2</v>
      </c>
      <c r="H140" s="21">
        <v>0</v>
      </c>
      <c r="I140" s="21">
        <v>8.0449847642227748E-2</v>
      </c>
      <c r="J140" s="21">
        <v>0.2678779185793087</v>
      </c>
      <c r="K140" s="21">
        <v>0.19816999179358341</v>
      </c>
    </row>
    <row r="141" spans="1:11">
      <c r="B141" s="21">
        <v>0.13638231508911491</v>
      </c>
      <c r="C141" s="21">
        <v>0.13519176411964448</v>
      </c>
      <c r="D141" s="21">
        <v>1.0638086302385759E-2</v>
      </c>
      <c r="E141" s="21">
        <v>1.9686400805581348E-2</v>
      </c>
      <c r="F141" s="21">
        <v>1.0470075896378061E-2</v>
      </c>
      <c r="G141" s="21">
        <v>5.1692081609674603E-2</v>
      </c>
      <c r="H141" s="21">
        <v>1.7314366649524224E-3</v>
      </c>
      <c r="I141" s="21">
        <v>5.3820978652486362E-2</v>
      </c>
      <c r="J141" s="21">
        <v>0.5250214604185135</v>
      </c>
      <c r="K141" s="21">
        <v>0.15596103660415289</v>
      </c>
    </row>
    <row r="145" spans="1:11">
      <c r="B145">
        <v>1</v>
      </c>
      <c r="C145">
        <v>3</v>
      </c>
      <c r="D145">
        <v>4</v>
      </c>
      <c r="E145">
        <v>6</v>
      </c>
      <c r="F145">
        <v>7</v>
      </c>
      <c r="G145">
        <v>8</v>
      </c>
      <c r="H145">
        <v>10</v>
      </c>
      <c r="I145">
        <v>15</v>
      </c>
      <c r="J145">
        <v>16</v>
      </c>
      <c r="K145">
        <v>24</v>
      </c>
    </row>
    <row r="146" spans="1:11">
      <c r="A146">
        <v>1999</v>
      </c>
      <c r="B146" s="21">
        <v>0.38928275053967809</v>
      </c>
      <c r="C146" s="21">
        <v>0</v>
      </c>
      <c r="D146" s="21">
        <v>2.0624328668401457E-2</v>
      </c>
      <c r="E146" s="21">
        <v>1.3201292297273208E-2</v>
      </c>
      <c r="F146" s="21">
        <v>6.0515288716508353E-2</v>
      </c>
      <c r="G146" s="21">
        <v>2.1706999115999732E-2</v>
      </c>
      <c r="H146" s="21">
        <v>1.2472905619565855E-2</v>
      </c>
      <c r="I146" s="21">
        <v>4.5051004080501479E-2</v>
      </c>
      <c r="J146" s="21">
        <v>0.43714543096207187</v>
      </c>
      <c r="K146" s="21">
        <v>0</v>
      </c>
    </row>
    <row r="147" spans="1:11">
      <c r="A147">
        <v>2000</v>
      </c>
      <c r="B147" s="21">
        <v>0.43050160137050025</v>
      </c>
      <c r="C147" s="21">
        <v>0</v>
      </c>
      <c r="D147" s="21">
        <v>2.1006362778196463E-2</v>
      </c>
      <c r="E147" s="21">
        <v>1.2935103569953078E-2</v>
      </c>
      <c r="F147" s="21">
        <v>5.4567847289539874E-2</v>
      </c>
      <c r="G147" s="21">
        <v>1.6193269364625396E-3</v>
      </c>
      <c r="H147" s="21">
        <v>1.2022210914511616E-2</v>
      </c>
      <c r="I147" s="21">
        <v>4.3812244960875324E-2</v>
      </c>
      <c r="J147" s="21">
        <v>0.42353530217996088</v>
      </c>
      <c r="K147" s="21">
        <v>0</v>
      </c>
    </row>
    <row r="148" spans="1:11">
      <c r="A148">
        <v>2001</v>
      </c>
      <c r="B148" s="21">
        <v>0.39801872657072956</v>
      </c>
      <c r="C148" s="21">
        <v>0</v>
      </c>
      <c r="D148" s="21">
        <v>2.339754072051025E-2</v>
      </c>
      <c r="E148" s="21">
        <v>1.214105344662296E-2</v>
      </c>
      <c r="F148" s="21">
        <v>6.863157884353098E-2</v>
      </c>
      <c r="G148" s="21">
        <v>4.5909475695781327E-2</v>
      </c>
      <c r="H148" s="21">
        <v>1.96269201928536E-2</v>
      </c>
      <c r="I148" s="21">
        <v>4.4199549660226732E-2</v>
      </c>
      <c r="J148" s="21">
        <v>0.38807515486974459</v>
      </c>
      <c r="K148" s="21">
        <v>0</v>
      </c>
    </row>
    <row r="149" spans="1:11">
      <c r="A149">
        <v>2002</v>
      </c>
      <c r="B149" s="21">
        <v>0.39861506055061835</v>
      </c>
      <c r="C149" s="21">
        <v>0</v>
      </c>
      <c r="D149" s="21">
        <v>2.0839448902306767E-2</v>
      </c>
      <c r="E149" s="21">
        <v>1.3282952843922514E-2</v>
      </c>
      <c r="F149" s="21">
        <v>8.0575561351157385E-2</v>
      </c>
      <c r="G149" s="21">
        <v>1.5295865848960371E-2</v>
      </c>
      <c r="H149" s="21">
        <v>2.0540217180836602E-2</v>
      </c>
      <c r="I149" s="21">
        <v>7.1829922988478942E-2</v>
      </c>
      <c r="J149" s="21">
        <v>0.37902097033371906</v>
      </c>
      <c r="K149" s="21">
        <v>0</v>
      </c>
    </row>
    <row r="150" spans="1:11">
      <c r="A150">
        <v>2003</v>
      </c>
      <c r="B150" s="21">
        <v>0.34275163861090951</v>
      </c>
      <c r="C150" s="21">
        <v>0</v>
      </c>
      <c r="D150" s="21">
        <v>2.2863054502262663E-2</v>
      </c>
      <c r="E150" s="21">
        <v>1.4361198225124827E-2</v>
      </c>
      <c r="F150" s="21">
        <v>9.4885758496936298E-2</v>
      </c>
      <c r="G150" s="21">
        <v>2.0320689252700096E-2</v>
      </c>
      <c r="H150" s="21">
        <v>2.2892046298285802E-2</v>
      </c>
      <c r="I150" s="21">
        <v>7.7887725787015E-2</v>
      </c>
      <c r="J150" s="21">
        <v>0.40233074287551002</v>
      </c>
      <c r="K150" s="21">
        <v>1.7071459512557772E-3</v>
      </c>
    </row>
    <row r="151" spans="1:11">
      <c r="A151">
        <v>2004</v>
      </c>
      <c r="B151" s="21">
        <v>0.33803727364636826</v>
      </c>
      <c r="C151" s="21">
        <v>0</v>
      </c>
      <c r="D151" s="21">
        <v>2.2436401525540824E-2</v>
      </c>
      <c r="E151" s="21">
        <v>1.4571469435522672E-2</v>
      </c>
      <c r="F151" s="21">
        <v>9.4104196900944209E-2</v>
      </c>
      <c r="G151" s="21">
        <v>2.0317228389462941E-2</v>
      </c>
      <c r="H151" s="21">
        <v>2.2439835611167604E-2</v>
      </c>
      <c r="I151" s="21">
        <v>8.8251524886767005E-2</v>
      </c>
      <c r="J151" s="21">
        <v>0.39805521142516831</v>
      </c>
      <c r="K151" s="21">
        <v>1.7868581790581714E-3</v>
      </c>
    </row>
    <row r="152" spans="1:11">
      <c r="A152">
        <v>2005</v>
      </c>
      <c r="B152" s="21">
        <v>0.33889292267174653</v>
      </c>
      <c r="C152" s="21">
        <v>0</v>
      </c>
      <c r="D152" s="21">
        <v>2.1697228655471971E-2</v>
      </c>
      <c r="E152" s="21">
        <v>1.4231127883153455E-2</v>
      </c>
      <c r="F152" s="21">
        <v>9.7419443501193845E-2</v>
      </c>
      <c r="G152" s="21">
        <v>2.0759589958392433E-2</v>
      </c>
      <c r="H152" s="21">
        <v>2.2709116386788512E-2</v>
      </c>
      <c r="I152" s="21">
        <v>8.6490885936108916E-2</v>
      </c>
      <c r="J152" s="21">
        <v>0.39561767312333734</v>
      </c>
      <c r="K152" s="21">
        <v>2.1820118838069562E-3</v>
      </c>
    </row>
    <row r="153" spans="1:11">
      <c r="A153">
        <v>2006</v>
      </c>
      <c r="B153" s="21">
        <v>0.34897637919703639</v>
      </c>
      <c r="C153" s="21">
        <v>0</v>
      </c>
      <c r="D153" s="21">
        <v>2.4823314181981179E-2</v>
      </c>
      <c r="E153" s="21">
        <v>1.3304369169754072E-2</v>
      </c>
      <c r="F153" s="21">
        <v>9.999651880431365E-2</v>
      </c>
      <c r="G153" s="21">
        <v>1.9186597735914732E-2</v>
      </c>
      <c r="H153" s="21">
        <v>2.3586998137563306E-2</v>
      </c>
      <c r="I153" s="21">
        <v>8.1423677389328875E-2</v>
      </c>
      <c r="J153" s="21">
        <v>0.38451921929951388</v>
      </c>
      <c r="K153" s="21">
        <v>4.1829260845938823E-3</v>
      </c>
    </row>
    <row r="154" spans="1:11">
      <c r="A154">
        <v>2007</v>
      </c>
      <c r="B154" s="21">
        <v>0.36266516832792489</v>
      </c>
      <c r="C154" s="21">
        <v>0</v>
      </c>
      <c r="D154" s="21">
        <v>1.9917890119548608E-2</v>
      </c>
      <c r="E154" s="21">
        <v>1.1344740964936421E-2</v>
      </c>
      <c r="F154" s="21">
        <v>9.1642297597018613E-2</v>
      </c>
      <c r="G154" s="21">
        <v>1.7569556861274382E-2</v>
      </c>
      <c r="H154" s="21">
        <v>2.0204709770218904E-2</v>
      </c>
      <c r="I154" s="21">
        <v>8.0730774354579815E-2</v>
      </c>
      <c r="J154" s="21">
        <v>0.36526538116785562</v>
      </c>
      <c r="K154" s="21">
        <v>3.0659480836642741E-2</v>
      </c>
    </row>
    <row r="155" spans="1:11">
      <c r="A155">
        <v>2008</v>
      </c>
      <c r="B155" s="21">
        <v>0.35772545235341913</v>
      </c>
      <c r="C155" s="21">
        <v>6.9394285890327502E-4</v>
      </c>
      <c r="D155" s="21">
        <v>1.8305222754394126E-2</v>
      </c>
      <c r="E155" s="21">
        <v>1.1491354536918835E-2</v>
      </c>
      <c r="F155" s="21">
        <v>7.8431375669818837E-2</v>
      </c>
      <c r="G155" s="21">
        <v>1.6598503094595672E-2</v>
      </c>
      <c r="H155" s="21">
        <v>1.8635782186107293E-2</v>
      </c>
      <c r="I155" s="21">
        <v>7.1493464930970169E-2</v>
      </c>
      <c r="J155" s="21">
        <v>0.34097475857457343</v>
      </c>
      <c r="K155" s="21">
        <v>8.5650143040299179E-2</v>
      </c>
    </row>
    <row r="156" spans="1:11">
      <c r="A156">
        <v>2009</v>
      </c>
      <c r="B156" s="21">
        <v>0.37412210366657717</v>
      </c>
      <c r="C156" s="21">
        <v>1.1998376650033417E-3</v>
      </c>
      <c r="D156" s="21">
        <v>1.9842220550059096E-2</v>
      </c>
      <c r="E156" s="21">
        <v>1.0580390625371897E-2</v>
      </c>
      <c r="F156" s="21">
        <v>7.5125350095424273E-2</v>
      </c>
      <c r="G156" s="21">
        <v>1.6694772445804092E-2</v>
      </c>
      <c r="H156" s="21">
        <v>2.0016664418038069E-2</v>
      </c>
      <c r="I156" s="21">
        <v>7.12834753354913E-2</v>
      </c>
      <c r="J156" s="21">
        <v>0.32746847958794573</v>
      </c>
      <c r="K156" s="21">
        <v>8.3666705610285039E-2</v>
      </c>
    </row>
    <row r="157" spans="1:11">
      <c r="A157">
        <v>2010</v>
      </c>
      <c r="B157" s="21">
        <v>0.3820546218324376</v>
      </c>
      <c r="C157" s="21">
        <v>1.9128318481274654E-2</v>
      </c>
      <c r="D157" s="21">
        <v>1.6426787558702305E-2</v>
      </c>
      <c r="E157" s="21">
        <v>1.0664715328794394E-2</v>
      </c>
      <c r="F157" s="21">
        <v>7.4730523674830268E-2</v>
      </c>
      <c r="G157" s="21">
        <v>1.7274586265623504E-2</v>
      </c>
      <c r="H157" s="21">
        <v>8.5635553916360678E-3</v>
      </c>
      <c r="I157" s="21">
        <v>6.6325955465253716E-2</v>
      </c>
      <c r="J157" s="21">
        <v>0.32316958065057622</v>
      </c>
      <c r="K157" s="21">
        <v>8.1661355350871281E-2</v>
      </c>
    </row>
    <row r="158" spans="1:11">
      <c r="A158">
        <v>2011</v>
      </c>
      <c r="B158" s="21">
        <v>0.39930792196793741</v>
      </c>
      <c r="C158" s="21">
        <v>4.926567446766858E-2</v>
      </c>
      <c r="D158" s="21">
        <v>1.4858290657444387E-2</v>
      </c>
      <c r="E158" s="21">
        <v>0</v>
      </c>
      <c r="F158" s="21">
        <v>5.8551613443104999E-2</v>
      </c>
      <c r="G158" s="21">
        <v>1.770195978167162E-2</v>
      </c>
      <c r="H158" s="21">
        <v>0</v>
      </c>
      <c r="I158" s="21">
        <v>6.2931076758443935E-2</v>
      </c>
      <c r="J158" s="21">
        <v>0.29351956469771184</v>
      </c>
      <c r="K158" s="21">
        <v>0.10386389822601728</v>
      </c>
    </row>
    <row r="159" spans="1:11">
      <c r="A159">
        <v>2012</v>
      </c>
      <c r="B159" s="21">
        <v>0.42512649154465076</v>
      </c>
      <c r="C159" s="21">
        <v>4.9304971745236952E-2</v>
      </c>
      <c r="D159" s="21">
        <v>1.3872835679607998E-2</v>
      </c>
      <c r="E159" s="21">
        <v>0</v>
      </c>
      <c r="F159" s="21">
        <v>5.1647411991585457E-2</v>
      </c>
      <c r="G159" s="21">
        <v>1.6852513826233047E-2</v>
      </c>
      <c r="H159" s="21">
        <v>0</v>
      </c>
      <c r="I159" s="21">
        <v>5.4362834287836254E-2</v>
      </c>
      <c r="J159" s="21">
        <v>0.27724834647323549</v>
      </c>
      <c r="K159" s="21">
        <v>0.11158459445161403</v>
      </c>
    </row>
    <row r="160" spans="1:11">
      <c r="A160">
        <v>2013</v>
      </c>
      <c r="B160" s="21">
        <v>0.42299521944786944</v>
      </c>
      <c r="C160" s="21">
        <v>4.8610003437122885E-2</v>
      </c>
      <c r="D160" s="21">
        <v>1.3511964620063535E-2</v>
      </c>
      <c r="E160" s="21">
        <v>0</v>
      </c>
      <c r="F160" s="21">
        <v>5.0443514462523445E-2</v>
      </c>
      <c r="G160" s="21">
        <v>1.6718987094069035E-2</v>
      </c>
      <c r="H160" s="21">
        <v>0</v>
      </c>
      <c r="I160" s="21">
        <v>5.4689732395396345E-2</v>
      </c>
      <c r="J160" s="21">
        <v>0.277511609464273</v>
      </c>
      <c r="K160" s="21">
        <v>0.11551896907868234</v>
      </c>
    </row>
    <row r="161" spans="1:11">
      <c r="A161">
        <v>2014</v>
      </c>
      <c r="B161" s="21">
        <v>0.4246648251008408</v>
      </c>
      <c r="C161" s="21">
        <v>5.1406630527867751E-2</v>
      </c>
      <c r="D161" s="21">
        <v>1.3105350565892532E-2</v>
      </c>
      <c r="E161" s="21">
        <v>0</v>
      </c>
      <c r="F161" s="21">
        <v>4.7523475984720703E-2</v>
      </c>
      <c r="G161" s="21">
        <v>1.6741746720668391E-2</v>
      </c>
      <c r="H161" s="21">
        <v>0</v>
      </c>
      <c r="I161" s="21">
        <v>5.2930751447139629E-2</v>
      </c>
      <c r="J161" s="21">
        <v>0.27602773369627365</v>
      </c>
      <c r="K161" s="21">
        <v>0.1175994859565965</v>
      </c>
    </row>
    <row r="162" spans="1:11">
      <c r="A162">
        <v>2015</v>
      </c>
      <c r="B162" s="21">
        <v>0.42074921138180443</v>
      </c>
      <c r="C162" s="21">
        <v>5.0267299855275775E-2</v>
      </c>
      <c r="D162" s="21">
        <v>1.2207893324537818E-2</v>
      </c>
      <c r="E162" s="21">
        <v>0</v>
      </c>
      <c r="F162" s="21">
        <v>4.6392085038622161E-2</v>
      </c>
      <c r="G162" s="21">
        <v>1.6513380271601655E-2</v>
      </c>
      <c r="H162" s="21">
        <v>0</v>
      </c>
      <c r="I162" s="21">
        <v>5.298548369573667E-2</v>
      </c>
      <c r="J162" s="21">
        <v>0.27351504613920963</v>
      </c>
      <c r="K162" s="21">
        <v>0.12736960029321187</v>
      </c>
    </row>
    <row r="163" spans="1:11">
      <c r="A163">
        <v>2016</v>
      </c>
      <c r="B163" s="21">
        <v>0.36478216768770111</v>
      </c>
      <c r="C163" s="21">
        <v>6.0296881968468698E-2</v>
      </c>
      <c r="D163" s="21">
        <v>1.2743433817693182E-2</v>
      </c>
      <c r="E163" s="21">
        <v>0</v>
      </c>
      <c r="F163" s="21">
        <v>4.9731924233115218E-2</v>
      </c>
      <c r="G163" s="21">
        <v>1.7212662760946344E-2</v>
      </c>
      <c r="H163" s="21">
        <v>0</v>
      </c>
      <c r="I163" s="21">
        <v>5.8042336300067846E-2</v>
      </c>
      <c r="J163" s="21">
        <v>0.26932927140107682</v>
      </c>
      <c r="K163" s="21">
        <v>0.1678613218309308</v>
      </c>
    </row>
    <row r="164" spans="1:11">
      <c r="A164">
        <v>2017</v>
      </c>
      <c r="B164" s="21">
        <v>0.348557311087208</v>
      </c>
      <c r="C164" s="21">
        <v>6.9569338893294017E-2</v>
      </c>
      <c r="D164" s="21">
        <v>1.2708523940673618E-2</v>
      </c>
      <c r="E164" s="21">
        <v>0</v>
      </c>
      <c r="F164" s="21">
        <v>4.8776538154019014E-2</v>
      </c>
      <c r="G164" s="21">
        <v>1.7250901133504332E-2</v>
      </c>
      <c r="H164" s="21">
        <v>0</v>
      </c>
      <c r="I164" s="21">
        <v>5.4915880928346351E-2</v>
      </c>
      <c r="J164" s="21">
        <v>0.24707977832218175</v>
      </c>
      <c r="K164" s="21">
        <v>0.20114172754077295</v>
      </c>
    </row>
    <row r="165" spans="1:11">
      <c r="A165">
        <v>2018</v>
      </c>
      <c r="B165" s="21">
        <v>0.3313954699763777</v>
      </c>
      <c r="C165" s="21">
        <v>8.1002145711306733E-2</v>
      </c>
      <c r="D165" s="21">
        <v>1.2859347297491844E-2</v>
      </c>
      <c r="E165" s="21">
        <v>0</v>
      </c>
      <c r="F165" s="21">
        <v>5.0570554354722304E-2</v>
      </c>
      <c r="G165" s="21">
        <v>1.7869759711584231E-2</v>
      </c>
      <c r="H165" s="21">
        <v>0</v>
      </c>
      <c r="I165" s="21">
        <v>5.6528508840767426E-2</v>
      </c>
      <c r="J165" s="21">
        <v>0.24193953337298688</v>
      </c>
      <c r="K165" s="21">
        <v>0.20783468073476286</v>
      </c>
    </row>
    <row r="166" spans="1:11">
      <c r="B166" s="21">
        <v>0.3799611158766168</v>
      </c>
      <c r="C166" s="21">
        <v>4.3704095055583883E-2</v>
      </c>
      <c r="D166" s="21">
        <v>1.7902372041039033E-2</v>
      </c>
      <c r="E166" s="21">
        <v>1.2675814027279027E-2</v>
      </c>
      <c r="F166" s="21">
        <v>6.8713142930181492E-2</v>
      </c>
      <c r="G166" s="21">
        <v>1.8505755145062523E-2</v>
      </c>
      <c r="H166" s="21">
        <v>1.8642580175631102E-2</v>
      </c>
      <c r="I166" s="21">
        <v>6.3808340521466583E-2</v>
      </c>
      <c r="J166" s="21">
        <v>0.33606743943084627</v>
      </c>
      <c r="K166" s="21">
        <v>9.0266931565587599E-2</v>
      </c>
    </row>
    <row r="170" spans="1:11">
      <c r="B170">
        <v>1</v>
      </c>
      <c r="C170">
        <v>3</v>
      </c>
      <c r="D170">
        <v>4</v>
      </c>
      <c r="E170">
        <v>6</v>
      </c>
      <c r="F170">
        <v>7</v>
      </c>
      <c r="G170">
        <v>8</v>
      </c>
      <c r="H170">
        <v>10</v>
      </c>
      <c r="I170">
        <v>15</v>
      </c>
      <c r="J170">
        <v>16</v>
      </c>
      <c r="K170">
        <v>24</v>
      </c>
    </row>
    <row r="171" spans="1:11">
      <c r="A171">
        <v>1999</v>
      </c>
      <c r="B171" s="20">
        <v>0.44237782206973297</v>
      </c>
      <c r="C171" s="20">
        <v>0</v>
      </c>
      <c r="D171" s="20">
        <v>0.73058726862248979</v>
      </c>
      <c r="E171" s="20">
        <v>0.78892231402939861</v>
      </c>
      <c r="F171" s="20">
        <v>0.55558617305335112</v>
      </c>
      <c r="G171" s="20">
        <v>0.6526552398833444</v>
      </c>
      <c r="H171" s="20">
        <v>0.64062937506382445</v>
      </c>
      <c r="I171" s="20">
        <v>0.71958612352905438</v>
      </c>
      <c r="J171" s="20">
        <v>0.83111720559402236</v>
      </c>
      <c r="K171" s="20">
        <v>0</v>
      </c>
    </row>
    <row r="172" spans="1:11">
      <c r="A172">
        <v>2000</v>
      </c>
      <c r="B172" s="20">
        <v>0.4432497142321622</v>
      </c>
      <c r="C172" s="20">
        <v>0</v>
      </c>
      <c r="D172" s="20">
        <v>0.80078605754151166</v>
      </c>
      <c r="E172" s="20">
        <v>0.78306904932435983</v>
      </c>
      <c r="F172" s="20">
        <v>0.6417672894616675</v>
      </c>
      <c r="G172" s="20">
        <v>1.0167697278827974</v>
      </c>
      <c r="H172" s="20">
        <v>0.77270293748690777</v>
      </c>
      <c r="I172" s="20">
        <v>0.76846493192346965</v>
      </c>
      <c r="J172" s="20">
        <v>0.497726801231689</v>
      </c>
      <c r="K172" s="20">
        <v>0</v>
      </c>
    </row>
    <row r="173" spans="1:11">
      <c r="A173">
        <v>2001</v>
      </c>
      <c r="B173" s="20">
        <v>0.82238460252274925</v>
      </c>
      <c r="C173" s="20">
        <v>0</v>
      </c>
      <c r="D173" s="20">
        <v>0.96575389623383068</v>
      </c>
      <c r="E173" s="20">
        <v>0.91563216063978847</v>
      </c>
      <c r="F173" s="20">
        <v>0.86182645403248415</v>
      </c>
      <c r="G173" s="20">
        <v>0.47563628569736133</v>
      </c>
      <c r="H173" s="20">
        <v>0.91798982006282515</v>
      </c>
      <c r="I173" s="20">
        <v>0.73230686637628517</v>
      </c>
      <c r="J173" s="20">
        <v>0.56838903377379124</v>
      </c>
      <c r="K173" s="20">
        <v>0</v>
      </c>
    </row>
    <row r="174" spans="1:11">
      <c r="A174">
        <v>2002</v>
      </c>
      <c r="B174" s="20">
        <v>0.78588566849868546</v>
      </c>
      <c r="C174" s="20">
        <v>0</v>
      </c>
      <c r="D174" s="20">
        <v>0.84306111530353356</v>
      </c>
      <c r="E174" s="20">
        <v>0.37875660623366286</v>
      </c>
      <c r="F174" s="20">
        <v>0.84472551657540573</v>
      </c>
      <c r="G174" s="20">
        <v>1.1549206508092995</v>
      </c>
      <c r="H174" s="20">
        <v>0.93759373277028335</v>
      </c>
      <c r="I174" s="20">
        <v>0.81225585576781989</v>
      </c>
      <c r="J174" s="20">
        <v>0.67493245808581237</v>
      </c>
      <c r="K174" s="20">
        <v>0</v>
      </c>
    </row>
    <row r="175" spans="1:11">
      <c r="A175">
        <v>2003</v>
      </c>
      <c r="B175" s="20">
        <v>0.81413631870079195</v>
      </c>
      <c r="C175" s="20">
        <v>0</v>
      </c>
      <c r="D175" s="20">
        <v>0.88498820821949442</v>
      </c>
      <c r="E175" s="20">
        <v>0.40617295753663912</v>
      </c>
      <c r="F175" s="20">
        <v>0.92405851304101549</v>
      </c>
      <c r="G175" s="20">
        <v>0.75020529673185887</v>
      </c>
      <c r="H175" s="20">
        <v>0.96285644988526087</v>
      </c>
      <c r="I175" s="20">
        <v>0.94117875411888718</v>
      </c>
      <c r="J175" s="20">
        <v>0.77025307951673438</v>
      </c>
      <c r="K175" s="20">
        <v>0.63701216638080649</v>
      </c>
    </row>
    <row r="176" spans="1:11">
      <c r="A176">
        <v>2004</v>
      </c>
      <c r="B176" s="20">
        <v>0.80613730914474369</v>
      </c>
      <c r="C176" s="20">
        <v>0</v>
      </c>
      <c r="D176" s="20">
        <v>0.86968339279227247</v>
      </c>
      <c r="E176" s="20">
        <v>0.92957194081924677</v>
      </c>
      <c r="F176" s="20">
        <v>0.91119011647410408</v>
      </c>
      <c r="G176" s="20">
        <v>0.70623554783188081</v>
      </c>
      <c r="H176" s="20">
        <v>0.9132444379669048</v>
      </c>
      <c r="I176" s="20">
        <v>0.94466948975084664</v>
      </c>
      <c r="J176" s="20">
        <v>0.62610541268253195</v>
      </c>
      <c r="K176" s="20">
        <v>0.81459769025794482</v>
      </c>
    </row>
    <row r="177" spans="1:11">
      <c r="A177">
        <v>2005</v>
      </c>
      <c r="B177" s="20">
        <v>0.8695369310866653</v>
      </c>
      <c r="C177" s="20">
        <v>0</v>
      </c>
      <c r="D177" s="20">
        <v>0.84497581502185504</v>
      </c>
      <c r="E177" s="20">
        <v>0.84734974930480789</v>
      </c>
      <c r="F177" s="20">
        <v>0.89919203786294999</v>
      </c>
      <c r="G177" s="20">
        <v>0.82966910551798567</v>
      </c>
      <c r="H177" s="20">
        <v>0.94129727393626084</v>
      </c>
      <c r="I177" s="20">
        <v>0.96239823267512314</v>
      </c>
      <c r="J177" s="20">
        <v>0.74556968725105888</v>
      </c>
      <c r="K177" s="20">
        <v>0.4876299153962439</v>
      </c>
    </row>
    <row r="178" spans="1:11">
      <c r="A178">
        <v>2006</v>
      </c>
      <c r="B178" s="20">
        <v>0.91026756299568812</v>
      </c>
      <c r="C178" s="20">
        <v>0</v>
      </c>
      <c r="D178" s="20">
        <v>0.8772360640570408</v>
      </c>
      <c r="E178" s="20">
        <v>0.87409452182399339</v>
      </c>
      <c r="F178" s="20">
        <v>0.95143259468983121</v>
      </c>
      <c r="G178" s="20">
        <v>0.95356664090385479</v>
      </c>
      <c r="H178" s="20">
        <v>0.86031652782784263</v>
      </c>
      <c r="I178" s="20">
        <v>0.9291304675597416</v>
      </c>
      <c r="J178" s="20">
        <v>0.79747749473158225</v>
      </c>
      <c r="K178" s="20">
        <v>0.93366843393101784</v>
      </c>
    </row>
    <row r="179" spans="1:11">
      <c r="A179">
        <v>2007</v>
      </c>
      <c r="B179" s="20">
        <v>0.89561010539327568</v>
      </c>
      <c r="C179" s="20">
        <v>0</v>
      </c>
      <c r="D179" s="20">
        <v>0.90854407288827632</v>
      </c>
      <c r="E179" s="20">
        <v>0.88726027078041614</v>
      </c>
      <c r="F179" s="20">
        <v>0.95931960637719027</v>
      </c>
      <c r="G179" s="20">
        <v>0.8164037663468573</v>
      </c>
      <c r="H179" s="20">
        <v>0.87746998420590139</v>
      </c>
      <c r="I179" s="20">
        <v>0.92101504366937503</v>
      </c>
      <c r="J179" s="20">
        <v>0.8111694144338697</v>
      </c>
      <c r="K179" s="20">
        <v>0.87762111467996617</v>
      </c>
    </row>
    <row r="180" spans="1:11">
      <c r="A180">
        <v>2008</v>
      </c>
      <c r="B180" s="20">
        <v>0.89345713464670129</v>
      </c>
      <c r="C180" s="20">
        <v>0.66385961611846644</v>
      </c>
      <c r="D180" s="20">
        <v>0.90821732245360798</v>
      </c>
      <c r="E180" s="20">
        <v>0.85154100758741558</v>
      </c>
      <c r="F180" s="20">
        <v>0.9515043098146555</v>
      </c>
      <c r="G180" s="20">
        <v>0.83271879220322353</v>
      </c>
      <c r="H180" s="20">
        <v>0.93308061830354871</v>
      </c>
      <c r="I180" s="20">
        <v>0.93173474149885094</v>
      </c>
      <c r="J180" s="20">
        <v>0.84126107572262265</v>
      </c>
      <c r="K180" s="20">
        <v>0.85189133032056119</v>
      </c>
    </row>
    <row r="181" spans="1:11">
      <c r="A181">
        <v>2009</v>
      </c>
      <c r="B181" s="20">
        <v>0.87741592975896532</v>
      </c>
      <c r="C181" s="20">
        <v>0.96241157485517459</v>
      </c>
      <c r="D181" s="20">
        <v>0.8759153768173974</v>
      </c>
      <c r="E181" s="20">
        <v>0.88076164849351379</v>
      </c>
      <c r="F181" s="20">
        <v>0.93463611242512434</v>
      </c>
      <c r="G181" s="20">
        <v>0.85439026513336103</v>
      </c>
      <c r="H181" s="20">
        <v>0.91256858363031923</v>
      </c>
      <c r="I181" s="20">
        <v>0.94316780600372241</v>
      </c>
      <c r="J181" s="20">
        <v>0.82204186806634261</v>
      </c>
      <c r="K181" s="20">
        <v>0.89963481474117724</v>
      </c>
    </row>
    <row r="182" spans="1:11">
      <c r="A182">
        <v>2010</v>
      </c>
      <c r="B182" s="20">
        <v>0.85697764122571496</v>
      </c>
      <c r="C182" s="20">
        <v>0.90267408474948363</v>
      </c>
      <c r="D182" s="20">
        <v>0.86752490531088244</v>
      </c>
      <c r="E182" s="20">
        <v>0.73852630247202722</v>
      </c>
      <c r="F182" s="20">
        <v>0.86243769815998106</v>
      </c>
      <c r="G182" s="20">
        <v>0.80770272763490425</v>
      </c>
      <c r="H182" s="20">
        <v>0.96780613738692089</v>
      </c>
      <c r="I182" s="20">
        <v>0.92196069121145996</v>
      </c>
      <c r="J182" s="20">
        <v>0.78781083981755029</v>
      </c>
      <c r="K182" s="20">
        <v>0.88837742772007089</v>
      </c>
    </row>
    <row r="183" spans="1:11">
      <c r="A183">
        <v>2011</v>
      </c>
      <c r="B183" s="20">
        <v>0.78764113092113353</v>
      </c>
      <c r="C183" s="20">
        <v>0.92221634404926034</v>
      </c>
      <c r="D183" s="20">
        <v>0.82194351961545198</v>
      </c>
      <c r="E183" s="20">
        <v>0</v>
      </c>
      <c r="F183" s="20">
        <v>0.87615062164200375</v>
      </c>
      <c r="G183" s="20">
        <v>0.85107460588325334</v>
      </c>
      <c r="H183" s="20">
        <v>0</v>
      </c>
      <c r="I183" s="20">
        <v>0.88160632305764941</v>
      </c>
      <c r="J183" s="20">
        <v>0.82379978014293831</v>
      </c>
      <c r="K183" s="20">
        <v>0.87384124851909639</v>
      </c>
    </row>
    <row r="184" spans="1:11">
      <c r="A184">
        <v>2012</v>
      </c>
      <c r="B184" s="20">
        <v>0.79006429127512356</v>
      </c>
      <c r="C184" s="20">
        <v>0.94102336714824597</v>
      </c>
      <c r="D184" s="20">
        <v>0.84109482683045234</v>
      </c>
      <c r="E184" s="20">
        <v>0</v>
      </c>
      <c r="F184" s="20">
        <v>0.84548192641596598</v>
      </c>
      <c r="G184" s="20">
        <v>0.88033518667005384</v>
      </c>
      <c r="H184" s="20">
        <v>0</v>
      </c>
      <c r="I184" s="20">
        <v>0.8469288681143885</v>
      </c>
      <c r="J184" s="20">
        <v>0.88684993404837964</v>
      </c>
      <c r="K184" s="20">
        <v>0.87584228203335568</v>
      </c>
    </row>
    <row r="185" spans="1:11">
      <c r="A185">
        <v>2013</v>
      </c>
      <c r="B185" s="20">
        <v>0.81747599786400982</v>
      </c>
      <c r="C185" s="20">
        <v>0.93869575763509006</v>
      </c>
      <c r="D185" s="20">
        <v>0.86243622847181567</v>
      </c>
      <c r="E185" s="20">
        <v>0</v>
      </c>
      <c r="F185" s="20">
        <v>0.79344994171152694</v>
      </c>
      <c r="G185" s="20">
        <v>0.89118084295842415</v>
      </c>
      <c r="H185" s="20">
        <v>0</v>
      </c>
      <c r="I185" s="20">
        <v>0.81608576188147008</v>
      </c>
      <c r="J185" s="20">
        <v>0.87361537942667067</v>
      </c>
      <c r="K185" s="20">
        <v>0.87324831939848913</v>
      </c>
    </row>
    <row r="186" spans="1:11">
      <c r="A186">
        <v>2014</v>
      </c>
      <c r="B186" s="20">
        <v>0.84798605012881789</v>
      </c>
      <c r="C186" s="20">
        <v>0.9263790360926305</v>
      </c>
      <c r="D186" s="20">
        <v>0.83511361054895017</v>
      </c>
      <c r="E186" s="20">
        <v>0</v>
      </c>
      <c r="F186" s="20">
        <v>0.80251261260821416</v>
      </c>
      <c r="G186" s="20">
        <v>0.88303621519738462</v>
      </c>
      <c r="H186" s="20">
        <v>0</v>
      </c>
      <c r="I186" s="20">
        <v>0.78182485939268243</v>
      </c>
      <c r="J186" s="20">
        <v>0.89860781323431593</v>
      </c>
      <c r="K186" s="20">
        <v>0.88289975227385642</v>
      </c>
    </row>
    <row r="187" spans="1:11">
      <c r="A187">
        <v>2015</v>
      </c>
      <c r="B187" s="20">
        <v>0.84452388476216855</v>
      </c>
      <c r="C187" s="20">
        <v>0.96626055583839776</v>
      </c>
      <c r="D187" s="20">
        <v>0.71869459059508067</v>
      </c>
      <c r="E187" s="20">
        <v>0</v>
      </c>
      <c r="F187" s="20">
        <v>0.76116227264297598</v>
      </c>
      <c r="G187" s="20">
        <v>0.89879534081179169</v>
      </c>
      <c r="H187" s="20">
        <v>0</v>
      </c>
      <c r="I187" s="20">
        <v>0.74680459648708275</v>
      </c>
      <c r="J187" s="20">
        <v>0.89505244463733558</v>
      </c>
      <c r="K187" s="20">
        <v>0.87504512651736532</v>
      </c>
    </row>
    <row r="188" spans="1:11">
      <c r="A188">
        <v>2016</v>
      </c>
      <c r="B188" s="20">
        <v>0.75171877485903549</v>
      </c>
      <c r="C188" s="20">
        <v>0.95963324654507753</v>
      </c>
      <c r="D188" s="20">
        <v>0.58552183251744516</v>
      </c>
      <c r="E188" s="20">
        <v>0</v>
      </c>
      <c r="F188" s="20">
        <v>0.73386767146239495</v>
      </c>
      <c r="G188" s="20">
        <v>0.87833518709640179</v>
      </c>
      <c r="H188" s="20">
        <v>0</v>
      </c>
      <c r="I188" s="20">
        <v>0.71485522814873881</v>
      </c>
      <c r="J188" s="20">
        <v>0.89283415030636426</v>
      </c>
      <c r="K188" s="20">
        <v>0.90865236159499485</v>
      </c>
    </row>
    <row r="189" spans="1:11">
      <c r="B189" s="20">
        <v>0.79204704833812045</v>
      </c>
      <c r="C189" s="20">
        <v>0.90923928700353629</v>
      </c>
      <c r="D189" s="20">
        <v>0.83567100576896602</v>
      </c>
      <c r="E189" s="20">
        <f>SUM(E171:E182)/12</f>
        <v>0.77347154408710583</v>
      </c>
      <c r="F189" s="20">
        <f>SUM(F171:F188)/18</f>
        <v>0.83946119269171349</v>
      </c>
      <c r="G189" s="20">
        <v>0.84075730139966864</v>
      </c>
      <c r="H189" s="20">
        <v>0.88646298987723338</v>
      </c>
      <c r="I189" s="20">
        <v>0.85088748006481385</v>
      </c>
      <c r="J189" s="20">
        <v>0.78025632626131169</v>
      </c>
      <c r="K189" s="20">
        <v>0.8342829988403534</v>
      </c>
    </row>
  </sheetData>
  <pageMargins left="0.7" right="0.7" top="0.75" bottom="0.75" header="0.3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4"/>
  <sheetViews>
    <sheetView zoomScale="80" zoomScaleNormal="80" workbookViewId="0">
      <pane xSplit="1" ySplit="1" topLeftCell="W2" activePane="bottomRight" state="frozen"/>
      <selection pane="topRight" activeCell="B1" sqref="B1"/>
      <selection pane="bottomLeft" activeCell="A2" sqref="A2"/>
      <selection pane="bottomRight" activeCell="AC8" sqref="AC8"/>
    </sheetView>
  </sheetViews>
  <sheetFormatPr baseColWidth="10" defaultColWidth="17.28515625" defaultRowHeight="15"/>
  <cols>
    <col min="1" max="17" width="17.28515625" style="8"/>
    <col min="18" max="18" width="19" style="8" customWidth="1"/>
    <col min="19" max="20" width="17.28515625" style="8"/>
    <col min="21" max="21" width="17.28515625" style="8" customWidth="1"/>
    <col min="22" max="16384" width="17.28515625" style="8"/>
  </cols>
  <sheetData>
    <row r="1" spans="1:39">
      <c r="B1" s="19">
        <v>1999</v>
      </c>
      <c r="C1" s="19">
        <v>2000</v>
      </c>
      <c r="D1" s="19">
        <v>2001</v>
      </c>
      <c r="E1" s="19">
        <v>2002</v>
      </c>
      <c r="F1" s="19">
        <v>2003</v>
      </c>
      <c r="G1" s="19">
        <v>2004</v>
      </c>
      <c r="H1" s="19">
        <v>2005</v>
      </c>
      <c r="I1" s="19">
        <v>2006</v>
      </c>
      <c r="J1" s="19">
        <v>2007</v>
      </c>
      <c r="K1" s="19">
        <v>2008</v>
      </c>
      <c r="L1" s="19">
        <v>2009</v>
      </c>
      <c r="M1" s="19">
        <v>2010</v>
      </c>
      <c r="N1" s="19">
        <v>2011</v>
      </c>
      <c r="O1" s="19">
        <v>2012</v>
      </c>
      <c r="P1" s="19">
        <v>2013</v>
      </c>
      <c r="Q1" s="19">
        <v>2014</v>
      </c>
      <c r="R1" s="19">
        <v>2015</v>
      </c>
      <c r="S1" s="19">
        <v>2016</v>
      </c>
      <c r="T1" s="19">
        <v>2017</v>
      </c>
      <c r="U1" s="19">
        <v>2018</v>
      </c>
    </row>
    <row r="2" spans="1:39" ht="45">
      <c r="A2" s="8" t="s">
        <v>52</v>
      </c>
      <c r="B2" s="18">
        <v>317549830</v>
      </c>
      <c r="C2" s="18">
        <v>312758486</v>
      </c>
      <c r="D2" s="18">
        <v>187845135</v>
      </c>
      <c r="E2" s="18">
        <v>167729185</v>
      </c>
      <c r="F2" s="18">
        <v>175301488</v>
      </c>
      <c r="G2" s="18">
        <v>177887140</v>
      </c>
      <c r="H2" s="18">
        <v>183368210</v>
      </c>
      <c r="I2" s="18">
        <v>234051630</v>
      </c>
      <c r="J2" s="18">
        <v>332312006</v>
      </c>
      <c r="K2" s="18">
        <v>468092233</v>
      </c>
      <c r="L2" s="18">
        <v>527460028</v>
      </c>
      <c r="M2" s="18">
        <v>629208900</v>
      </c>
      <c r="N2" s="18">
        <v>720773265</v>
      </c>
      <c r="O2" s="18">
        <v>748202523</v>
      </c>
      <c r="P2" s="18">
        <v>838833962</v>
      </c>
      <c r="Q2" s="18">
        <v>1000631668</v>
      </c>
      <c r="R2" s="18">
        <v>1109034190</v>
      </c>
      <c r="S2" s="18">
        <v>958786014</v>
      </c>
      <c r="T2" s="18">
        <v>979176586</v>
      </c>
      <c r="U2" s="18">
        <v>890307658</v>
      </c>
    </row>
    <row r="3" spans="1:39" ht="30">
      <c r="A3" s="8" t="s">
        <v>51</v>
      </c>
      <c r="B3" s="18">
        <v>162056325</v>
      </c>
      <c r="C3" s="18">
        <v>204108991</v>
      </c>
      <c r="D3" s="18">
        <v>200799564</v>
      </c>
      <c r="E3" s="18">
        <v>128600168</v>
      </c>
      <c r="F3" s="18">
        <v>70609761</v>
      </c>
      <c r="G3" s="18">
        <v>119316004</v>
      </c>
      <c r="H3" s="18">
        <v>64350306</v>
      </c>
      <c r="I3" s="18">
        <v>82818063</v>
      </c>
      <c r="J3" s="18">
        <v>72894264</v>
      </c>
      <c r="K3" s="18">
        <v>429010119</v>
      </c>
      <c r="L3" s="18">
        <v>175048750</v>
      </c>
      <c r="M3" s="18">
        <v>85659594</v>
      </c>
      <c r="N3" s="18">
        <v>219547431</v>
      </c>
      <c r="O3" s="18">
        <v>186267542</v>
      </c>
      <c r="P3" s="18">
        <v>174226003</v>
      </c>
      <c r="Q3" s="18">
        <v>167867240</v>
      </c>
      <c r="R3" s="18">
        <v>183638824</v>
      </c>
      <c r="S3" s="18">
        <v>161733541</v>
      </c>
      <c r="T3" s="18">
        <v>184951862</v>
      </c>
      <c r="U3" s="18">
        <v>169218804</v>
      </c>
      <c r="AD3" s="30"/>
    </row>
    <row r="4" spans="1:39" ht="30">
      <c r="A4" s="8" t="s">
        <v>50</v>
      </c>
      <c r="B4" s="18">
        <v>254804221</v>
      </c>
      <c r="C4" s="18">
        <v>270655042</v>
      </c>
      <c r="D4" s="18">
        <v>263569880</v>
      </c>
      <c r="E4" s="18">
        <v>258074243</v>
      </c>
      <c r="F4" s="18">
        <v>248070178</v>
      </c>
      <c r="G4" s="18">
        <v>271688042</v>
      </c>
      <c r="H4" s="18">
        <v>296354023</v>
      </c>
      <c r="I4" s="18">
        <v>333621004</v>
      </c>
      <c r="J4" s="18">
        <v>403748487</v>
      </c>
      <c r="K4" s="18">
        <v>515668049</v>
      </c>
      <c r="L4" s="18">
        <v>553351529</v>
      </c>
      <c r="M4" s="18">
        <v>657005456</v>
      </c>
      <c r="N4" s="18">
        <v>920211841</v>
      </c>
      <c r="O4" s="18">
        <v>1167713031</v>
      </c>
      <c r="P4" s="18">
        <v>1267094644</v>
      </c>
      <c r="Q4" s="18">
        <v>1398144972</v>
      </c>
      <c r="R4" s="18">
        <v>1511764193</v>
      </c>
      <c r="S4" s="18">
        <v>1516742840</v>
      </c>
      <c r="T4" s="18">
        <v>1524210057</v>
      </c>
      <c r="U4" s="18">
        <v>1506915674</v>
      </c>
    </row>
    <row r="5" spans="1:39" ht="30">
      <c r="A5" s="8" t="s">
        <v>49</v>
      </c>
      <c r="B5" s="18">
        <v>734410376</v>
      </c>
      <c r="C5" s="18">
        <v>787522519</v>
      </c>
      <c r="D5" s="18">
        <v>652214579</v>
      </c>
      <c r="E5" s="18">
        <v>554403596</v>
      </c>
      <c r="F5" s="18">
        <v>493981427</v>
      </c>
      <c r="G5" s="18">
        <v>568891186</v>
      </c>
      <c r="H5" s="18">
        <v>544072539</v>
      </c>
      <c r="I5" s="18">
        <v>650490697</v>
      </c>
      <c r="J5" s="18">
        <v>808954757</v>
      </c>
      <c r="K5" s="18">
        <v>1412770401</v>
      </c>
      <c r="L5" s="18">
        <v>1255860307</v>
      </c>
      <c r="M5" s="18">
        <v>1371873950</v>
      </c>
      <c r="N5" s="18">
        <v>1860532537</v>
      </c>
      <c r="O5" s="18">
        <v>2102183096</v>
      </c>
      <c r="P5" s="18">
        <v>2280154609</v>
      </c>
      <c r="Q5" s="18">
        <v>2566643880</v>
      </c>
      <c r="R5" s="18">
        <v>2804437207</v>
      </c>
      <c r="S5" s="18">
        <v>2637262395</v>
      </c>
      <c r="T5" s="18">
        <v>2688338505</v>
      </c>
      <c r="U5" s="18">
        <v>2566442136</v>
      </c>
      <c r="AL5" s="16"/>
      <c r="AM5" s="16"/>
    </row>
    <row r="6" spans="1:39" ht="30">
      <c r="A6" s="8" t="s">
        <v>48</v>
      </c>
      <c r="B6" s="18">
        <v>1385387199</v>
      </c>
      <c r="C6" s="18">
        <v>1464466646</v>
      </c>
      <c r="D6" s="18">
        <v>1147596583</v>
      </c>
      <c r="E6" s="18">
        <v>1060148301</v>
      </c>
      <c r="F6" s="18">
        <v>1073200674</v>
      </c>
      <c r="G6" s="18">
        <v>1170478563</v>
      </c>
      <c r="H6" s="18">
        <v>1192822855</v>
      </c>
      <c r="I6" s="18">
        <v>1436068214</v>
      </c>
      <c r="J6" s="18">
        <v>1781271574</v>
      </c>
      <c r="K6" s="18">
        <v>2330012749</v>
      </c>
      <c r="L6" s="18">
        <v>2167557560</v>
      </c>
      <c r="M6" s="18">
        <v>2369058766</v>
      </c>
      <c r="N6" s="18">
        <v>2974673592</v>
      </c>
      <c r="O6" s="18">
        <v>3327510154</v>
      </c>
      <c r="P6" s="18">
        <v>3787706720</v>
      </c>
      <c r="Q6" s="18">
        <v>4469761909</v>
      </c>
      <c r="R6" s="18">
        <v>4846157388</v>
      </c>
      <c r="S6" s="18">
        <v>4342341933</v>
      </c>
      <c r="T6" s="18">
        <v>4272621346</v>
      </c>
      <c r="U6" s="18">
        <v>4251082039</v>
      </c>
    </row>
    <row r="7" spans="1:39"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</row>
    <row r="8" spans="1:39" ht="45">
      <c r="A8" s="8" t="s">
        <v>47</v>
      </c>
      <c r="B8" s="16">
        <f t="shared" ref="B8:U8" si="0">SUM(B5/B6)</f>
        <v>0.53011199795271102</v>
      </c>
      <c r="C8" s="16">
        <f t="shared" si="0"/>
        <v>0.53775381033840219</v>
      </c>
      <c r="D8" s="16">
        <f t="shared" si="0"/>
        <v>0.56833088270009258</v>
      </c>
      <c r="E8" s="16">
        <f t="shared" si="0"/>
        <v>0.52294909634534237</v>
      </c>
      <c r="F8" s="16">
        <f t="shared" si="0"/>
        <v>0.46028803276729957</v>
      </c>
      <c r="G8" s="16">
        <f t="shared" si="0"/>
        <v>0.48603298170784182</v>
      </c>
      <c r="H8" s="16">
        <f t="shared" si="0"/>
        <v>0.45612182623714065</v>
      </c>
      <c r="I8" s="16">
        <f t="shared" si="0"/>
        <v>0.45296643338977211</v>
      </c>
      <c r="J8" s="16">
        <f t="shared" si="0"/>
        <v>0.45414453854637216</v>
      </c>
      <c r="K8" s="16">
        <f t="shared" si="0"/>
        <v>0.60633591022466982</v>
      </c>
      <c r="L8" s="16">
        <f t="shared" si="0"/>
        <v>0.57938959969302961</v>
      </c>
      <c r="M8" s="16">
        <f t="shared" si="0"/>
        <v>0.57907974664398854</v>
      </c>
      <c r="N8" s="16">
        <f t="shared" si="0"/>
        <v>0.62545771139518025</v>
      </c>
      <c r="O8" s="16">
        <f t="shared" si="0"/>
        <v>0.63175858185525469</v>
      </c>
      <c r="P8" s="16">
        <f t="shared" si="0"/>
        <v>0.60198816264211708</v>
      </c>
      <c r="Q8" s="16">
        <f t="shared" si="0"/>
        <v>0.57422384732215503</v>
      </c>
      <c r="R8" s="16">
        <f t="shared" si="0"/>
        <v>0.578692968978745</v>
      </c>
      <c r="S8" s="16">
        <f t="shared" si="0"/>
        <v>0.60733641792644155</v>
      </c>
      <c r="T8" s="16">
        <f t="shared" si="0"/>
        <v>0.62920120630788046</v>
      </c>
      <c r="U8" s="16">
        <f t="shared" si="0"/>
        <v>0.60371503359735557</v>
      </c>
    </row>
    <row r="9" spans="1:39"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</row>
    <row r="10" spans="1:39" ht="52.5" customHeight="1">
      <c r="A10" s="8" t="s">
        <v>95</v>
      </c>
      <c r="B10" s="28">
        <f>SUM(B2/41.11)*100</f>
        <v>772439382.14546335</v>
      </c>
      <c r="C10" s="28">
        <f>SUM(C2/43.18)*100</f>
        <v>724313307.08661413</v>
      </c>
      <c r="D10" s="28">
        <f>SUM(D2/44.73)*100</f>
        <v>419953353.45405769</v>
      </c>
      <c r="E10" s="28">
        <f>SUM(E2/56.34)*100</f>
        <v>297708883.56407523</v>
      </c>
      <c r="F10" s="28">
        <f>SUM(F2/62.08)*100</f>
        <v>282379974.22680414</v>
      </c>
      <c r="G10" s="29">
        <f>SUM(G2/66.79)*100</f>
        <v>266337984.72825271</v>
      </c>
      <c r="H10" s="28">
        <f>SUM(H2/73.06)*100</f>
        <v>250983041.3358883</v>
      </c>
      <c r="I10" s="28">
        <f>SUM(I2/74.53)*100</f>
        <v>314036803.97155511</v>
      </c>
      <c r="J10" s="28">
        <f>SUM(J2/80.87)*100</f>
        <v>410921239.02559662</v>
      </c>
      <c r="K10" s="28">
        <f>SUM(K2/88.31)*100</f>
        <v>530055750.19816554</v>
      </c>
      <c r="L10" s="28">
        <f>SUM(L2/93.52)*100</f>
        <v>564007728.82805824</v>
      </c>
      <c r="M10" s="28">
        <f>SUM(M2/100)*100</f>
        <v>629208900</v>
      </c>
      <c r="N10" s="28">
        <f>SUM(N2/108.6)*100</f>
        <v>663695455.80110502</v>
      </c>
      <c r="O10" s="28">
        <f>SUM(O2/116.72)*100</f>
        <v>641023409.01302266</v>
      </c>
      <c r="P10" s="28">
        <f>SUM(P2/126.67)*100</f>
        <v>662219911.58127415</v>
      </c>
      <c r="Q10" s="28">
        <f>SUM(Q2/137.13)*100</f>
        <v>729695666.88543713</v>
      </c>
      <c r="R10" s="28">
        <f>SUM(R2/150.07)*100</f>
        <v>739011254.74778438</v>
      </c>
      <c r="S10" s="28">
        <f>SUM(S2/162.23)*100</f>
        <v>591004138.56869876</v>
      </c>
      <c r="T10" s="28">
        <f>SUM(T2/172.86)*100</f>
        <v>566456430.63751006</v>
      </c>
      <c r="U10" s="27">
        <f>SUM(U2/172.86)*100</f>
        <v>515045503.87596899</v>
      </c>
    </row>
    <row r="11" spans="1:39" ht="30">
      <c r="A11" s="8" t="s">
        <v>96</v>
      </c>
      <c r="B11" s="28">
        <f t="shared" ref="B11:B14" si="1">SUM(B3/41.11)*100</f>
        <v>394201714.91121382</v>
      </c>
      <c r="C11" s="28">
        <f t="shared" ref="C11:C14" si="2">SUM(C3/43.18)*100</f>
        <v>472693355.72024083</v>
      </c>
      <c r="D11" s="28">
        <f t="shared" ref="D11:D14" si="3">SUM(D3/44.73)*100</f>
        <v>448914741.78403753</v>
      </c>
      <c r="E11" s="28">
        <f t="shared" ref="E11:E14" si="4">SUM(E3/56.34)*100</f>
        <v>228257309.19417819</v>
      </c>
      <c r="F11" s="28">
        <f t="shared" ref="F11:F14" si="5">SUM(F3/62.08)*100</f>
        <v>113739950.06443299</v>
      </c>
      <c r="G11" s="29">
        <f t="shared" ref="G11:G14" si="6">SUM(G3/66.79)*100</f>
        <v>178643515.49633178</v>
      </c>
      <c r="H11" s="28">
        <f t="shared" ref="H11:H14" si="7">SUM(H3/73.06)*100</f>
        <v>88078710.648781821</v>
      </c>
      <c r="I11" s="28">
        <f t="shared" ref="I11:I14" si="8">SUM(I3/74.53)*100</f>
        <v>111120438.74949685</v>
      </c>
      <c r="J11" s="28">
        <f t="shared" ref="J11:J14" si="9">SUM(J3/80.87)*100</f>
        <v>90137583.776431307</v>
      </c>
      <c r="K11" s="28">
        <f t="shared" ref="K11:K14" si="10">SUM(K3/88.31)*100</f>
        <v>485800157.40006793</v>
      </c>
      <c r="L11" s="28">
        <f t="shared" ref="L11:L14" si="11">SUM(L3/93.52)*100</f>
        <v>187177876.39007699</v>
      </c>
      <c r="M11" s="28">
        <f t="shared" ref="M11:M14" si="12">SUM(M3/100)*100</f>
        <v>85659594</v>
      </c>
      <c r="N11" s="28">
        <f t="shared" ref="N11:N14" si="13">SUM(N3/108.6)*100</f>
        <v>202161538.67403316</v>
      </c>
      <c r="O11" s="28">
        <f t="shared" ref="O11:O14" si="14">SUM(O3/116.72)*100</f>
        <v>159584940.02741602</v>
      </c>
      <c r="P11" s="28">
        <f t="shared" ref="P11:P14" si="15">SUM(P3/126.67)*100</f>
        <v>137543224.9151338</v>
      </c>
      <c r="Q11" s="28">
        <f t="shared" ref="Q11:Q14" si="16">SUM(Q3/137.13)*100</f>
        <v>122414672.20885293</v>
      </c>
      <c r="R11" s="28">
        <f t="shared" ref="R11:R14" si="17">SUM(R3/150.07)*100</f>
        <v>122368777.23728926</v>
      </c>
      <c r="S11" s="28">
        <f t="shared" ref="S11:S14" si="18">SUM(S3/162.23)*100</f>
        <v>99693978.30241017</v>
      </c>
      <c r="T11" s="28">
        <f t="shared" ref="T11:T14" si="19">SUM(T3/172.86)*100</f>
        <v>106995176.44336456</v>
      </c>
      <c r="U11" s="16"/>
    </row>
    <row r="12" spans="1:39" ht="30">
      <c r="A12" s="8" t="s">
        <v>97</v>
      </c>
      <c r="B12" s="28">
        <f t="shared" si="1"/>
        <v>619810802.7243979</v>
      </c>
      <c r="C12" s="28">
        <f t="shared" si="2"/>
        <v>626806489.11533117</v>
      </c>
      <c r="D12" s="28">
        <f t="shared" si="3"/>
        <v>589246322.37871683</v>
      </c>
      <c r="E12" s="28">
        <f t="shared" si="4"/>
        <v>458065749.02378416</v>
      </c>
      <c r="F12" s="28">
        <f t="shared" si="5"/>
        <v>399597580.54123712</v>
      </c>
      <c r="G12" s="29">
        <f t="shared" si="6"/>
        <v>406779520.88636023</v>
      </c>
      <c r="H12" s="28">
        <f t="shared" si="7"/>
        <v>405631019.70982754</v>
      </c>
      <c r="I12" s="28">
        <f t="shared" si="8"/>
        <v>447633173.21883804</v>
      </c>
      <c r="J12" s="28">
        <f t="shared" si="9"/>
        <v>499256197.60108817</v>
      </c>
      <c r="K12" s="28">
        <f t="shared" si="10"/>
        <v>583929395.31196916</v>
      </c>
      <c r="L12" s="28">
        <f t="shared" si="11"/>
        <v>591693251.71086395</v>
      </c>
      <c r="M12" s="28">
        <f t="shared" si="12"/>
        <v>657005456</v>
      </c>
      <c r="N12" s="28">
        <f t="shared" si="13"/>
        <v>847340553.40699816</v>
      </c>
      <c r="O12" s="28">
        <f t="shared" si="14"/>
        <v>1000439539.924606</v>
      </c>
      <c r="P12" s="28">
        <f t="shared" si="15"/>
        <v>1000311552.8538723</v>
      </c>
      <c r="Q12" s="28">
        <f t="shared" si="16"/>
        <v>1019576294.027565</v>
      </c>
      <c r="R12" s="28">
        <f t="shared" si="17"/>
        <v>1007372688.0788965</v>
      </c>
      <c r="S12" s="28">
        <f t="shared" si="18"/>
        <v>934933637.42834258</v>
      </c>
      <c r="T12" s="28">
        <f t="shared" si="19"/>
        <v>881759838.59770918</v>
      </c>
      <c r="U12" s="16"/>
    </row>
    <row r="13" spans="1:39" ht="30">
      <c r="A13" s="8" t="s">
        <v>98</v>
      </c>
      <c r="B13" s="28">
        <f>SUM(B5/41.11)*100</f>
        <v>1786451899.781075</v>
      </c>
      <c r="C13" s="28">
        <f t="shared" si="2"/>
        <v>1823813151.9221861</v>
      </c>
      <c r="D13" s="28">
        <f t="shared" si="3"/>
        <v>1458114417.6168122</v>
      </c>
      <c r="E13" s="28">
        <f t="shared" si="4"/>
        <v>984031941.7820375</v>
      </c>
      <c r="F13" s="28">
        <f t="shared" si="5"/>
        <v>795717504.83247423</v>
      </c>
      <c r="G13" s="29">
        <f t="shared" si="6"/>
        <v>851761021.11094463</v>
      </c>
      <c r="H13" s="28">
        <f t="shared" si="7"/>
        <v>744692771.6944977</v>
      </c>
      <c r="I13" s="28">
        <f t="shared" si="8"/>
        <v>872790415.93989003</v>
      </c>
      <c r="J13" s="28">
        <f t="shared" si="9"/>
        <v>1000315020.403116</v>
      </c>
      <c r="K13" s="28">
        <f t="shared" si="10"/>
        <v>1599785302.9102027</v>
      </c>
      <c r="L13" s="28">
        <f t="shared" si="11"/>
        <v>1342878856.9289992</v>
      </c>
      <c r="M13" s="28">
        <f t="shared" si="12"/>
        <v>1371873950</v>
      </c>
      <c r="N13" s="28">
        <f t="shared" si="13"/>
        <v>1713197547.8821363</v>
      </c>
      <c r="O13" s="28">
        <f t="shared" si="14"/>
        <v>1801047888.9650445</v>
      </c>
      <c r="P13" s="28">
        <f t="shared" si="15"/>
        <v>1800074689.3502803</v>
      </c>
      <c r="Q13" s="28">
        <f t="shared" si="16"/>
        <v>1871686633.1218553</v>
      </c>
      <c r="R13" s="28">
        <f t="shared" si="17"/>
        <v>1868752720.0639703</v>
      </c>
      <c r="S13" s="28">
        <f t="shared" si="18"/>
        <v>1625631754.2994514</v>
      </c>
      <c r="T13" s="28">
        <f t="shared" si="19"/>
        <v>1555211445.6785836</v>
      </c>
      <c r="U13" s="16"/>
    </row>
    <row r="14" spans="1:39" ht="30">
      <c r="A14" s="8" t="s">
        <v>99</v>
      </c>
      <c r="B14" s="28">
        <f t="shared" si="1"/>
        <v>3369951834.1036243</v>
      </c>
      <c r="C14" s="28">
        <f t="shared" si="2"/>
        <v>3391539245.0208435</v>
      </c>
      <c r="D14" s="28">
        <f t="shared" si="3"/>
        <v>2565608278.5602508</v>
      </c>
      <c r="E14" s="28">
        <f t="shared" si="4"/>
        <v>1881697374.8668797</v>
      </c>
      <c r="F14" s="28">
        <f t="shared" si="5"/>
        <v>1728738199.0979381</v>
      </c>
      <c r="G14" s="29">
        <f t="shared" si="6"/>
        <v>1752475764.3359785</v>
      </c>
      <c r="H14" s="28">
        <f t="shared" si="7"/>
        <v>1632661996.9887762</v>
      </c>
      <c r="I14" s="28">
        <f t="shared" si="8"/>
        <v>1926832435.2609687</v>
      </c>
      <c r="J14" s="28">
        <f t="shared" si="9"/>
        <v>2202635803.1408434</v>
      </c>
      <c r="K14" s="28">
        <f t="shared" si="10"/>
        <v>2638447230.2117543</v>
      </c>
      <c r="L14" s="28">
        <f t="shared" si="11"/>
        <v>2317747604.7904196</v>
      </c>
      <c r="M14" s="28">
        <f t="shared" si="12"/>
        <v>2369058766</v>
      </c>
      <c r="N14" s="28">
        <f t="shared" si="13"/>
        <v>2739110121.5469613</v>
      </c>
      <c r="O14" s="28">
        <f t="shared" si="14"/>
        <v>2850848315.627142</v>
      </c>
      <c r="P14" s="28">
        <f t="shared" si="15"/>
        <v>2990216089.0502882</v>
      </c>
      <c r="Q14" s="28">
        <f t="shared" si="16"/>
        <v>3259506970.7576752</v>
      </c>
      <c r="R14" s="28">
        <f t="shared" si="17"/>
        <v>3229264601.852469</v>
      </c>
      <c r="S14" s="28">
        <f t="shared" si="18"/>
        <v>2676657790.1744442</v>
      </c>
      <c r="T14" s="28">
        <f t="shared" si="19"/>
        <v>2471723560.1064444</v>
      </c>
      <c r="U14" s="16"/>
    </row>
    <row r="15" spans="1:39">
      <c r="B15" s="16"/>
      <c r="C15" s="2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</row>
    <row r="16" spans="1:39" ht="45">
      <c r="A16" s="8" t="s">
        <v>46</v>
      </c>
      <c r="B16" s="13">
        <v>34647498387</v>
      </c>
      <c r="C16" s="13">
        <v>38077911601</v>
      </c>
      <c r="D16" s="13">
        <v>43337429079</v>
      </c>
      <c r="E16" s="13">
        <v>124409459947</v>
      </c>
      <c r="F16" s="13">
        <v>89380373622</v>
      </c>
      <c r="G16" s="13">
        <v>62841652079</v>
      </c>
      <c r="H16" s="13">
        <v>63633499546</v>
      </c>
      <c r="I16" s="13">
        <v>84171763503</v>
      </c>
      <c r="J16" s="13">
        <v>92438609206</v>
      </c>
      <c r="K16" s="13">
        <v>102770339414</v>
      </c>
      <c r="L16" s="13">
        <v>115113975430</v>
      </c>
      <c r="M16" s="13">
        <v>125694834403</v>
      </c>
      <c r="N16" s="13">
        <v>142042838693</v>
      </c>
      <c r="O16" s="13">
        <v>160526658772</v>
      </c>
      <c r="P16" s="13">
        <v>186766867380</v>
      </c>
      <c r="Q16" s="13">
        <v>211451816083</v>
      </c>
      <c r="R16" s="13">
        <v>241508809414</v>
      </c>
      <c r="S16" s="13">
        <v>286370346287</v>
      </c>
      <c r="T16" s="13">
        <v>369022379452</v>
      </c>
      <c r="U16" s="13">
        <v>258973726108</v>
      </c>
      <c r="V16" s="15"/>
    </row>
    <row r="17" spans="1:21" ht="30">
      <c r="A17" s="8" t="s">
        <v>45</v>
      </c>
      <c r="B17" s="13">
        <v>7725020911</v>
      </c>
      <c r="C17" s="13">
        <v>8010782140</v>
      </c>
      <c r="D17" s="13">
        <v>7375810120</v>
      </c>
      <c r="E17" s="13">
        <v>6194744148</v>
      </c>
      <c r="F17" s="13">
        <v>8390215568</v>
      </c>
      <c r="G17" s="13">
        <v>8498548801</v>
      </c>
      <c r="H17" s="13">
        <v>8025855505</v>
      </c>
      <c r="I17" s="13">
        <v>11430172638</v>
      </c>
      <c r="J17" s="13">
        <v>15129603031</v>
      </c>
      <c r="K17" s="13">
        <v>20184722822</v>
      </c>
      <c r="L17" s="13">
        <v>19958067217</v>
      </c>
      <c r="M17" s="13">
        <v>20513737472</v>
      </c>
      <c r="N17" s="13">
        <v>21985496816</v>
      </c>
      <c r="O17" s="13">
        <v>22215671594</v>
      </c>
      <c r="P17" s="13">
        <v>24703104560</v>
      </c>
      <c r="Q17" s="13">
        <v>25981336999</v>
      </c>
      <c r="R17" s="13">
        <v>25300235839</v>
      </c>
      <c r="S17" s="13">
        <v>29539524005</v>
      </c>
      <c r="T17" s="13">
        <v>30307879717</v>
      </c>
      <c r="U17" s="13">
        <v>29042042461</v>
      </c>
    </row>
    <row r="18" spans="1:21" ht="30">
      <c r="A18" s="8" t="s">
        <v>44</v>
      </c>
      <c r="B18" s="13">
        <v>17992933283</v>
      </c>
      <c r="C18" s="13">
        <v>18450904599</v>
      </c>
      <c r="D18" s="13">
        <v>19718199045</v>
      </c>
      <c r="E18" s="13">
        <v>20338543207</v>
      </c>
      <c r="F18" s="13">
        <v>22204871989</v>
      </c>
      <c r="G18" s="13">
        <v>24774072413</v>
      </c>
      <c r="H18" s="13">
        <v>27138252124</v>
      </c>
      <c r="I18" s="13">
        <v>31543063858</v>
      </c>
      <c r="J18" s="13">
        <v>37866995658</v>
      </c>
      <c r="K18" s="13">
        <v>45998528189</v>
      </c>
      <c r="L18" s="13">
        <v>56854082485</v>
      </c>
      <c r="M18" s="13">
        <v>62917281196</v>
      </c>
      <c r="N18" s="13">
        <v>75648459451</v>
      </c>
      <c r="O18" s="13">
        <v>86775259312</v>
      </c>
      <c r="P18" s="13">
        <v>99645923074</v>
      </c>
      <c r="Q18" s="13">
        <v>114591577635</v>
      </c>
      <c r="R18" s="13">
        <v>124395198255</v>
      </c>
      <c r="S18" s="13">
        <v>141180589496</v>
      </c>
      <c r="T18" s="13">
        <v>155392323154</v>
      </c>
      <c r="U18" s="13">
        <v>160732023699</v>
      </c>
    </row>
    <row r="19" spans="1:21" ht="30">
      <c r="A19" s="8" t="s">
        <v>43</v>
      </c>
      <c r="B19" s="13">
        <v>60365452581</v>
      </c>
      <c r="C19" s="13">
        <v>64539598340</v>
      </c>
      <c r="D19" s="13">
        <v>70431438244</v>
      </c>
      <c r="E19" s="13">
        <v>86329508397</v>
      </c>
      <c r="F19" s="13">
        <v>98469873325</v>
      </c>
      <c r="G19" s="13">
        <v>96114273293</v>
      </c>
      <c r="H19" s="13">
        <v>98797607175</v>
      </c>
      <c r="I19" s="13">
        <v>127144999999</v>
      </c>
      <c r="J19" s="13">
        <v>145435207895</v>
      </c>
      <c r="K19" s="13">
        <v>168953590425</v>
      </c>
      <c r="L19" s="13">
        <v>191926125132</v>
      </c>
      <c r="M19" s="13">
        <v>209125853071</v>
      </c>
      <c r="N19" s="14">
        <v>239676794960</v>
      </c>
      <c r="O19" s="13">
        <v>269517589678</v>
      </c>
      <c r="P19" s="13">
        <v>311115895014</v>
      </c>
      <c r="Q19" s="13">
        <v>352024730717</v>
      </c>
      <c r="R19" s="13">
        <v>391204243508</v>
      </c>
      <c r="S19" s="13">
        <v>457090459788</v>
      </c>
      <c r="T19" s="13">
        <v>554722582323</v>
      </c>
      <c r="U19" s="13">
        <v>448747792268</v>
      </c>
    </row>
    <row r="20" spans="1:21" ht="45">
      <c r="A20" s="8" t="s">
        <v>42</v>
      </c>
      <c r="B20" s="12">
        <f t="shared" ref="B20:U20" si="20">SUM(B5/B19)</f>
        <v>1.2166070899817213E-2</v>
      </c>
      <c r="C20" s="12">
        <f t="shared" si="20"/>
        <v>1.2202160212576247E-2</v>
      </c>
      <c r="D20" s="12">
        <f t="shared" si="20"/>
        <v>9.2602763092880843E-3</v>
      </c>
      <c r="E20" s="12">
        <f t="shared" si="20"/>
        <v>6.4219477939163831E-3</v>
      </c>
      <c r="F20" s="12">
        <f t="shared" si="20"/>
        <v>5.0165742101608412E-3</v>
      </c>
      <c r="G20" s="12">
        <f t="shared" si="20"/>
        <v>5.9189043053549505E-3</v>
      </c>
      <c r="H20" s="12">
        <f t="shared" si="20"/>
        <v>5.5069404468094602E-3</v>
      </c>
      <c r="I20" s="12">
        <f t="shared" si="20"/>
        <v>5.1161327382525162E-3</v>
      </c>
      <c r="J20" s="12">
        <f t="shared" si="20"/>
        <v>5.5623034388209616E-3</v>
      </c>
      <c r="K20" s="12">
        <f t="shared" si="20"/>
        <v>8.3618844526843084E-3</v>
      </c>
      <c r="L20" s="12">
        <f t="shared" si="20"/>
        <v>6.5434567917018261E-3</v>
      </c>
      <c r="M20" s="12">
        <f t="shared" si="20"/>
        <v>6.5600399465399299E-3</v>
      </c>
      <c r="N20" s="12">
        <f t="shared" si="20"/>
        <v>7.762672799886643E-3</v>
      </c>
      <c r="O20" s="12">
        <f t="shared" si="20"/>
        <v>7.799799258042992E-3</v>
      </c>
      <c r="P20" s="12">
        <f t="shared" si="20"/>
        <v>7.3289556899604714E-3</v>
      </c>
      <c r="Q20" s="12">
        <f t="shared" si="20"/>
        <v>7.2910896764903097E-3</v>
      </c>
      <c r="R20" s="12">
        <f t="shared" si="20"/>
        <v>7.1687290041950943E-3</v>
      </c>
      <c r="S20" s="12">
        <f t="shared" si="20"/>
        <v>5.769672804422938E-3</v>
      </c>
      <c r="T20" s="12">
        <f t="shared" si="20"/>
        <v>4.8462755811059677E-3</v>
      </c>
      <c r="U20" s="12">
        <f t="shared" si="20"/>
        <v>5.7191192474263493E-3</v>
      </c>
    </row>
    <row r="21" spans="1:21" ht="15.75" thickBot="1">
      <c r="B21" s="11"/>
      <c r="C21" s="11"/>
      <c r="D21" s="11"/>
      <c r="E21" s="11"/>
      <c r="F21" s="11"/>
      <c r="G21" s="11"/>
      <c r="H21" s="11"/>
      <c r="I21" s="11"/>
      <c r="J21" s="11"/>
      <c r="K21" s="11"/>
    </row>
    <row r="22" spans="1:21" ht="30.75" thickBot="1">
      <c r="A22" s="8" t="s">
        <v>41</v>
      </c>
      <c r="B22" s="10">
        <v>271961149.66539532</v>
      </c>
      <c r="C22" s="10">
        <v>276152265.91477358</v>
      </c>
      <c r="D22" s="10">
        <v>278353052.81068659</v>
      </c>
      <c r="E22" s="10">
        <v>289233255.65463001</v>
      </c>
      <c r="F22" s="10">
        <v>339791593.76161063</v>
      </c>
      <c r="G22" s="10">
        <v>392849675.88542098</v>
      </c>
      <c r="H22" s="10">
        <v>425018448.12484723</v>
      </c>
      <c r="I22" s="10">
        <v>471344123.3687188</v>
      </c>
      <c r="J22" s="10">
        <v>549469550.27590728</v>
      </c>
      <c r="K22" s="10">
        <v>636150908.48145604</v>
      </c>
      <c r="L22" s="10">
        <v>714523445.73460174</v>
      </c>
      <c r="M22" s="10">
        <v>808078502.83073449</v>
      </c>
      <c r="N22" s="10">
        <v>926356145.17954731</v>
      </c>
      <c r="O22" s="10">
        <v>1041210521.8540858</v>
      </c>
      <c r="P22" s="10">
        <v>1178331709.0061235</v>
      </c>
      <c r="Q22" s="10">
        <v>1330508359.2379963</v>
      </c>
      <c r="R22" s="10">
        <v>1455848221.2012837</v>
      </c>
      <c r="S22" s="10">
        <v>1589195373.6191418</v>
      </c>
      <c r="T22" s="10">
        <v>1697074930.0295944</v>
      </c>
    </row>
    <row r="24" spans="1:21" ht="30">
      <c r="A24" s="8" t="s">
        <v>40</v>
      </c>
      <c r="B24" s="9">
        <f t="shared" ref="B24:T24" si="21">SUM(B5)/(B22*1000)</f>
        <v>2.7004238543026256E-3</v>
      </c>
      <c r="C24" s="9">
        <f t="shared" si="21"/>
        <v>2.8517691730367556E-3</v>
      </c>
      <c r="D24" s="9">
        <f t="shared" si="21"/>
        <v>2.3431199062278079E-3</v>
      </c>
      <c r="E24" s="9">
        <f t="shared" si="21"/>
        <v>1.9168044654657788E-3</v>
      </c>
      <c r="F24" s="9">
        <f t="shared" si="21"/>
        <v>1.4537776568615322E-3</v>
      </c>
      <c r="G24" s="9">
        <f t="shared" si="21"/>
        <v>1.4481141793430512E-3</v>
      </c>
      <c r="H24" s="9">
        <f t="shared" si="21"/>
        <v>1.2801151135919191E-3</v>
      </c>
      <c r="I24" s="9">
        <f t="shared" si="21"/>
        <v>1.3800759673227962E-3</v>
      </c>
      <c r="J24" s="9">
        <f t="shared" si="21"/>
        <v>1.4722467452360124E-3</v>
      </c>
      <c r="K24" s="9">
        <f t="shared" si="21"/>
        <v>2.2208101602376041E-3</v>
      </c>
      <c r="L24" s="9">
        <f t="shared" si="21"/>
        <v>1.7576194518135787E-3</v>
      </c>
      <c r="M24" s="9">
        <f t="shared" si="21"/>
        <v>1.6976988562302615E-3</v>
      </c>
      <c r="N24" s="9">
        <f t="shared" si="21"/>
        <v>2.0084419439344138E-3</v>
      </c>
      <c r="O24" s="9">
        <f t="shared" si="21"/>
        <v>2.0189798814716528E-3</v>
      </c>
      <c r="P24" s="9">
        <f t="shared" si="21"/>
        <v>1.935070228164547E-3</v>
      </c>
      <c r="Q24" s="9">
        <f t="shared" si="21"/>
        <v>1.9290700897737752E-3</v>
      </c>
      <c r="R24" s="9">
        <f t="shared" si="21"/>
        <v>1.9263252625922342E-3</v>
      </c>
      <c r="S24" s="9">
        <f t="shared" si="21"/>
        <v>1.6594953891629139E-3</v>
      </c>
      <c r="T24" s="9">
        <f t="shared" si="21"/>
        <v>1.584101242337673E-3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N64"/>
  <sheetViews>
    <sheetView workbookViewId="0">
      <pane xSplit="2" ySplit="1" topLeftCell="AG23" activePane="bottomRight" state="frozen"/>
      <selection pane="topRight" activeCell="C1" sqref="C1"/>
      <selection pane="bottomLeft" activeCell="A2" sqref="A2"/>
      <selection pane="bottomRight" activeCell="AI38" sqref="AI38"/>
    </sheetView>
  </sheetViews>
  <sheetFormatPr baseColWidth="10" defaultRowHeight="15"/>
  <cols>
    <col min="1" max="1" width="27.140625" customWidth="1"/>
    <col min="3" max="31" width="15.140625" bestFit="1" customWidth="1"/>
    <col min="32" max="35" width="16.42578125" bestFit="1" customWidth="1"/>
    <col min="36" max="36" width="15.140625" customWidth="1"/>
    <col min="37" max="37" width="16.42578125" bestFit="1" customWidth="1"/>
    <col min="38" max="38" width="14.85546875" customWidth="1"/>
    <col min="39" max="40" width="16.42578125" bestFit="1" customWidth="1"/>
  </cols>
  <sheetData>
    <row r="1" spans="1:40" s="1" customFormat="1" ht="15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</row>
    <row r="2" spans="1:40">
      <c r="A2" s="2">
        <v>1</v>
      </c>
      <c r="B2" s="2">
        <v>1</v>
      </c>
      <c r="C2" s="3">
        <v>233684047</v>
      </c>
      <c r="D2" s="3">
        <v>83405653</v>
      </c>
      <c r="E2" s="3">
        <v>235001635</v>
      </c>
      <c r="F2" s="3">
        <v>82476021</v>
      </c>
      <c r="G2" s="3">
        <v>106375582</v>
      </c>
      <c r="H2" s="3">
        <v>94106690</v>
      </c>
      <c r="I2" s="3">
        <v>91928426</v>
      </c>
      <c r="J2" s="3">
        <v>78853608</v>
      </c>
      <c r="K2" s="3">
        <v>95584732</v>
      </c>
      <c r="L2" s="3">
        <v>74469338</v>
      </c>
      <c r="M2" s="3">
        <v>94981127</v>
      </c>
      <c r="N2" s="3">
        <v>70815387</v>
      </c>
      <c r="O2" s="3">
        <v>96840575</v>
      </c>
      <c r="P2" s="3">
        <v>85679143</v>
      </c>
      <c r="Q2" s="3">
        <v>112841396</v>
      </c>
      <c r="R2" s="3">
        <v>108818198</v>
      </c>
      <c r="S2" s="3">
        <v>184915716</v>
      </c>
      <c r="T2" s="3">
        <v>172920873</v>
      </c>
      <c r="U2" s="3">
        <v>220749308</v>
      </c>
      <c r="V2" s="3">
        <v>213697919</v>
      </c>
      <c r="W2" s="3">
        <v>207286890</v>
      </c>
      <c r="X2" s="3">
        <v>203580234</v>
      </c>
      <c r="Y2" s="3">
        <v>226831585</v>
      </c>
      <c r="Z2" s="3">
        <v>221718565</v>
      </c>
      <c r="AA2" s="3">
        <v>317028138</v>
      </c>
      <c r="AB2" s="3">
        <v>276697863</v>
      </c>
      <c r="AC2" s="3">
        <v>317587772</v>
      </c>
      <c r="AD2" s="3">
        <v>308376316</v>
      </c>
      <c r="AE2" s="3">
        <v>318396897</v>
      </c>
      <c r="AF2" s="3">
        <v>315513147</v>
      </c>
      <c r="AG2" s="3">
        <v>398730696</v>
      </c>
      <c r="AH2" s="3">
        <v>392646423</v>
      </c>
      <c r="AI2" s="4">
        <v>424107919</v>
      </c>
      <c r="AJ2" s="5">
        <v>404959821</v>
      </c>
      <c r="AK2" s="4">
        <v>196320626</v>
      </c>
      <c r="AL2" s="5">
        <v>188672370</v>
      </c>
      <c r="AM2" s="5">
        <v>194252273</v>
      </c>
      <c r="AN2" s="5">
        <v>190014252</v>
      </c>
    </row>
    <row r="3" spans="1:40">
      <c r="A3" s="2">
        <v>1</v>
      </c>
      <c r="B3" s="2">
        <v>2</v>
      </c>
      <c r="C3" s="3">
        <v>36672985</v>
      </c>
      <c r="D3" s="3">
        <v>5471003</v>
      </c>
      <c r="E3" s="3">
        <v>37666615</v>
      </c>
      <c r="F3" s="3">
        <v>4937443</v>
      </c>
      <c r="G3" s="3">
        <v>8312357</v>
      </c>
      <c r="H3" s="3">
        <v>6517891</v>
      </c>
      <c r="I3" s="3">
        <v>6094618</v>
      </c>
      <c r="J3" s="3">
        <v>3408693</v>
      </c>
      <c r="K3" s="3">
        <v>6455629</v>
      </c>
      <c r="L3" s="3">
        <v>1611182</v>
      </c>
      <c r="M3" s="3">
        <v>6351804</v>
      </c>
      <c r="N3" s="3">
        <v>3793851</v>
      </c>
      <c r="O3" s="3">
        <v>6071824</v>
      </c>
      <c r="P3" s="3">
        <v>4658010</v>
      </c>
      <c r="Q3" s="3">
        <v>13435000</v>
      </c>
      <c r="R3" s="3">
        <v>12440408</v>
      </c>
      <c r="S3" s="3">
        <v>15078500</v>
      </c>
      <c r="T3" s="3">
        <v>14549777</v>
      </c>
      <c r="U3" s="3">
        <v>27660020</v>
      </c>
      <c r="V3" s="3">
        <v>25951823</v>
      </c>
      <c r="W3" s="3">
        <v>23983360</v>
      </c>
      <c r="X3" s="3">
        <v>21287056</v>
      </c>
      <c r="Y3" s="3">
        <v>29068496</v>
      </c>
      <c r="Z3" s="3">
        <v>26685313</v>
      </c>
      <c r="AA3" s="3">
        <v>17341128</v>
      </c>
      <c r="AB3" s="3">
        <v>16177362</v>
      </c>
      <c r="AC3" s="3">
        <v>25793128</v>
      </c>
      <c r="AD3" s="3">
        <v>23541570</v>
      </c>
      <c r="AE3" s="3">
        <v>22107828</v>
      </c>
      <c r="AF3" s="3">
        <v>20623126</v>
      </c>
      <c r="AG3" s="3">
        <v>25035925</v>
      </c>
      <c r="AH3" s="3">
        <v>23974252</v>
      </c>
      <c r="AI3" s="3">
        <v>51798768</v>
      </c>
      <c r="AJ3" s="5">
        <v>47673783</v>
      </c>
      <c r="AK3" s="5">
        <v>19409765</v>
      </c>
      <c r="AL3" s="5">
        <v>17911705</v>
      </c>
      <c r="AM3" s="3">
        <v>14296774</v>
      </c>
      <c r="AN3" s="3">
        <v>17974250</v>
      </c>
    </row>
    <row r="4" spans="1:40">
      <c r="A4" s="2">
        <v>1</v>
      </c>
      <c r="B4" s="2">
        <v>3</v>
      </c>
      <c r="C4" s="3">
        <v>99190888</v>
      </c>
      <c r="D4" s="3">
        <v>74603148</v>
      </c>
      <c r="E4" s="3">
        <v>116517429</v>
      </c>
      <c r="F4" s="3">
        <v>85092977</v>
      </c>
      <c r="G4" s="3">
        <v>104905748</v>
      </c>
      <c r="H4" s="3">
        <v>79965886</v>
      </c>
      <c r="I4" s="3">
        <v>102872280</v>
      </c>
      <c r="J4" s="3">
        <v>75618455</v>
      </c>
      <c r="K4" s="3">
        <v>85026460</v>
      </c>
      <c r="L4" s="3">
        <v>76217373</v>
      </c>
      <c r="M4" s="3">
        <v>91840685</v>
      </c>
      <c r="N4" s="3">
        <v>81115221</v>
      </c>
      <c r="O4" s="3">
        <v>100432281</v>
      </c>
      <c r="P4" s="3">
        <v>86478556</v>
      </c>
      <c r="Q4" s="3">
        <v>116425850</v>
      </c>
      <c r="R4" s="3">
        <v>99665376</v>
      </c>
      <c r="S4" s="3">
        <v>146425513</v>
      </c>
      <c r="T4" s="3">
        <v>122786360</v>
      </c>
      <c r="U4" s="3">
        <v>184300998</v>
      </c>
      <c r="V4" s="3">
        <v>146958386</v>
      </c>
      <c r="W4" s="3">
        <v>207012929</v>
      </c>
      <c r="X4" s="3">
        <v>159689353</v>
      </c>
      <c r="Y4" s="3">
        <v>251003690</v>
      </c>
      <c r="Z4" s="3">
        <v>186001320</v>
      </c>
      <c r="AA4" s="3">
        <v>367447878</v>
      </c>
      <c r="AB4" s="3">
        <v>259904824</v>
      </c>
      <c r="AC4" s="3">
        <v>496425744</v>
      </c>
      <c r="AD4" s="3">
        <v>331583355</v>
      </c>
      <c r="AE4" s="3">
        <v>535974977</v>
      </c>
      <c r="AF4" s="3">
        <v>380364846</v>
      </c>
      <c r="AG4" s="3">
        <v>593742990</v>
      </c>
      <c r="AH4" s="3">
        <v>446213281</v>
      </c>
      <c r="AI4" s="3">
        <v>636073592</v>
      </c>
      <c r="AJ4" s="5">
        <v>486460301</v>
      </c>
      <c r="AK4" s="3">
        <v>553280741</v>
      </c>
      <c r="AL4" s="5">
        <v>371496031</v>
      </c>
      <c r="AM4" s="3">
        <v>531274559</v>
      </c>
      <c r="AN4" s="3">
        <v>499385028</v>
      </c>
    </row>
    <row r="5" spans="1:40" hidden="1">
      <c r="A5" s="2">
        <v>2</v>
      </c>
      <c r="B5" s="2">
        <v>1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4">
        <v>1248345</v>
      </c>
      <c r="AJ5" s="4">
        <v>121977</v>
      </c>
      <c r="AK5" s="4">
        <v>215149642</v>
      </c>
      <c r="AL5" s="4">
        <v>213578198</v>
      </c>
      <c r="AM5" s="4">
        <v>202870433</v>
      </c>
      <c r="AN5" s="4">
        <v>219007031</v>
      </c>
    </row>
    <row r="6" spans="1:40" hidden="1">
      <c r="A6" s="2">
        <v>2</v>
      </c>
      <c r="B6" s="2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11496057</v>
      </c>
      <c r="AL6" s="3">
        <v>8970633</v>
      </c>
      <c r="AM6" s="3">
        <v>15650000</v>
      </c>
      <c r="AN6" s="3">
        <v>25500000</v>
      </c>
    </row>
    <row r="7" spans="1:40" hidden="1">
      <c r="A7" s="2">
        <v>2</v>
      </c>
      <c r="B7" s="2">
        <v>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1323562</v>
      </c>
      <c r="AJ7" s="3">
        <v>1067693</v>
      </c>
      <c r="AK7" s="3">
        <v>174301916</v>
      </c>
      <c r="AL7" s="3">
        <v>167687153</v>
      </c>
      <c r="AM7" s="3">
        <v>240653936</v>
      </c>
      <c r="AN7" s="3">
        <v>287358406</v>
      </c>
    </row>
    <row r="8" spans="1:40">
      <c r="A8" s="2">
        <v>3</v>
      </c>
      <c r="B8" s="2">
        <v>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79036608</v>
      </c>
      <c r="V8" s="3">
        <v>52706556</v>
      </c>
      <c r="W8" s="3">
        <v>117041584</v>
      </c>
      <c r="X8" s="3">
        <v>113132670</v>
      </c>
      <c r="Y8" s="3">
        <v>125247110</v>
      </c>
      <c r="Z8" s="3">
        <v>118785283</v>
      </c>
      <c r="AA8" s="3">
        <v>112297284</v>
      </c>
      <c r="AB8" s="3">
        <v>108669876</v>
      </c>
      <c r="AC8" s="3">
        <v>109758239</v>
      </c>
      <c r="AD8" s="3">
        <v>107820158</v>
      </c>
      <c r="AE8" s="3">
        <v>128784191</v>
      </c>
      <c r="AF8" s="3">
        <v>128457994</v>
      </c>
      <c r="AG8" s="3">
        <v>134176353</v>
      </c>
      <c r="AH8" s="3">
        <v>133527843</v>
      </c>
      <c r="AI8" s="4">
        <v>159889467</v>
      </c>
      <c r="AJ8" s="4">
        <v>159346911</v>
      </c>
      <c r="AK8" s="4">
        <v>174977018</v>
      </c>
      <c r="AL8" s="4">
        <v>174708706</v>
      </c>
      <c r="AM8" s="4">
        <v>167688581</v>
      </c>
      <c r="AN8" s="4">
        <v>160030518</v>
      </c>
    </row>
    <row r="9" spans="1:40">
      <c r="A9" s="2">
        <v>3</v>
      </c>
      <c r="B9" s="2">
        <v>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1841566</v>
      </c>
      <c r="Z9" s="3">
        <v>1604595</v>
      </c>
      <c r="AA9" s="3">
        <v>24573000</v>
      </c>
      <c r="AB9" s="3">
        <v>24436579</v>
      </c>
      <c r="AC9" s="3">
        <v>23000000</v>
      </c>
      <c r="AD9" s="3">
        <v>22826327</v>
      </c>
      <c r="AE9" s="3">
        <v>26500000</v>
      </c>
      <c r="AF9" s="3">
        <v>26100113</v>
      </c>
      <c r="AG9" s="3">
        <v>27390787</v>
      </c>
      <c r="AH9" s="3">
        <v>27360521</v>
      </c>
      <c r="AI9" s="3">
        <v>28500000</v>
      </c>
      <c r="AJ9" s="3">
        <v>28431619</v>
      </c>
      <c r="AK9" s="3">
        <v>34756719</v>
      </c>
      <c r="AL9" s="3">
        <v>34324994</v>
      </c>
      <c r="AM9" s="3">
        <v>54856719</v>
      </c>
      <c r="AN9" s="3">
        <v>42006719</v>
      </c>
    </row>
    <row r="10" spans="1:40">
      <c r="A10" s="2">
        <v>3</v>
      </c>
      <c r="B10" s="2">
        <v>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357521</v>
      </c>
      <c r="V10" s="3">
        <v>0</v>
      </c>
      <c r="W10" s="3">
        <v>663906</v>
      </c>
      <c r="X10" s="3">
        <v>148456</v>
      </c>
      <c r="Y10" s="3">
        <v>12566995</v>
      </c>
      <c r="Z10" s="3">
        <v>5673677</v>
      </c>
      <c r="AA10" s="3">
        <v>45334857</v>
      </c>
      <c r="AB10" s="3">
        <v>34926104</v>
      </c>
      <c r="AC10" s="3">
        <v>57574058</v>
      </c>
      <c r="AD10" s="3">
        <v>48460654</v>
      </c>
      <c r="AE10" s="3">
        <v>61593475</v>
      </c>
      <c r="AF10" s="3">
        <v>49024038</v>
      </c>
      <c r="AG10" s="3">
        <v>71873922</v>
      </c>
      <c r="AH10" s="3">
        <v>55366542</v>
      </c>
      <c r="AI10" s="3">
        <v>75992304</v>
      </c>
      <c r="AJ10" s="3">
        <v>67683147</v>
      </c>
      <c r="AK10" s="3">
        <v>91454864</v>
      </c>
      <c r="AL10" s="3">
        <v>79996895</v>
      </c>
      <c r="AM10" s="3">
        <v>106038286</v>
      </c>
      <c r="AN10" s="3">
        <v>122063403</v>
      </c>
    </row>
    <row r="11" spans="1:40">
      <c r="A11" s="2">
        <v>4</v>
      </c>
      <c r="B11" s="2">
        <v>1</v>
      </c>
      <c r="C11" s="3">
        <v>1615342</v>
      </c>
      <c r="D11" s="3">
        <v>956090</v>
      </c>
      <c r="E11" s="3">
        <v>1793186</v>
      </c>
      <c r="F11" s="3">
        <v>1261930</v>
      </c>
      <c r="G11" s="3">
        <v>1825584</v>
      </c>
      <c r="H11" s="3">
        <v>1723518</v>
      </c>
      <c r="I11" s="3">
        <v>1593465</v>
      </c>
      <c r="J11" s="3">
        <v>1540089</v>
      </c>
      <c r="K11" s="3">
        <v>2052076</v>
      </c>
      <c r="L11" s="3">
        <v>1925191</v>
      </c>
      <c r="M11" s="3">
        <v>2111241</v>
      </c>
      <c r="N11" s="3">
        <v>1962386</v>
      </c>
      <c r="O11" s="3">
        <v>2591119</v>
      </c>
      <c r="P11" s="3">
        <v>2138555</v>
      </c>
      <c r="Q11" s="3">
        <v>2261905</v>
      </c>
      <c r="R11" s="3">
        <v>1969411</v>
      </c>
      <c r="S11" s="3">
        <v>2347258</v>
      </c>
      <c r="T11" s="3">
        <v>2092576</v>
      </c>
      <c r="U11" s="3">
        <v>2556586</v>
      </c>
      <c r="V11" s="3">
        <v>2403965</v>
      </c>
      <c r="W11" s="3">
        <v>2660940</v>
      </c>
      <c r="X11" s="3">
        <v>2452197</v>
      </c>
      <c r="Y11" s="3">
        <v>4643915</v>
      </c>
      <c r="Z11" s="3">
        <v>3672247</v>
      </c>
      <c r="AA11" s="3">
        <v>6494742</v>
      </c>
      <c r="AB11" s="3">
        <v>4898898</v>
      </c>
      <c r="AC11" s="3">
        <v>5446541</v>
      </c>
      <c r="AD11" s="3">
        <v>5094949</v>
      </c>
      <c r="AE11" s="3">
        <v>8151374</v>
      </c>
      <c r="AF11" s="3">
        <v>8100458</v>
      </c>
      <c r="AG11" s="3">
        <v>10428898</v>
      </c>
      <c r="AH11" s="3">
        <v>10324217</v>
      </c>
      <c r="AI11" s="4">
        <v>9133987</v>
      </c>
      <c r="AJ11" s="4">
        <v>8805980</v>
      </c>
      <c r="AK11" s="4">
        <v>395393</v>
      </c>
      <c r="AL11" s="4">
        <v>360211</v>
      </c>
      <c r="AM11" s="4">
        <v>93363</v>
      </c>
      <c r="AN11" s="4">
        <v>38032</v>
      </c>
    </row>
    <row r="12" spans="1:40">
      <c r="A12" s="2">
        <v>4</v>
      </c>
      <c r="B12" s="2">
        <v>2</v>
      </c>
      <c r="C12" s="3">
        <v>892941</v>
      </c>
      <c r="D12" s="3">
        <v>721078</v>
      </c>
      <c r="E12" s="3">
        <v>1017915</v>
      </c>
      <c r="F12" s="3">
        <v>879152</v>
      </c>
      <c r="G12" s="3">
        <v>998070</v>
      </c>
      <c r="H12" s="3">
        <v>914042</v>
      </c>
      <c r="I12" s="3">
        <v>860000</v>
      </c>
      <c r="J12" s="3">
        <v>319939</v>
      </c>
      <c r="K12" s="3">
        <v>730476</v>
      </c>
      <c r="L12" s="3">
        <v>451045</v>
      </c>
      <c r="M12" s="3">
        <v>381617</v>
      </c>
      <c r="N12" s="3">
        <v>307527</v>
      </c>
      <c r="O12" s="3">
        <v>257927</v>
      </c>
      <c r="P12" s="3">
        <v>257927</v>
      </c>
      <c r="Q12" s="3">
        <v>1536000</v>
      </c>
      <c r="R12" s="3">
        <v>535950</v>
      </c>
      <c r="S12" s="3">
        <v>1556000</v>
      </c>
      <c r="T12" s="3">
        <v>1358103</v>
      </c>
      <c r="U12" s="3">
        <v>1857845</v>
      </c>
      <c r="V12" s="3">
        <v>1850315</v>
      </c>
      <c r="W12" s="3">
        <v>2485230</v>
      </c>
      <c r="X12" s="3">
        <v>2440818</v>
      </c>
      <c r="Y12" s="3">
        <v>2485230</v>
      </c>
      <c r="Z12" s="3">
        <v>2221484</v>
      </c>
      <c r="AA12" s="3">
        <v>2300000</v>
      </c>
      <c r="AB12" s="3">
        <v>1993109</v>
      </c>
      <c r="AC12" s="3">
        <v>2810000</v>
      </c>
      <c r="AD12" s="3">
        <v>2773295</v>
      </c>
      <c r="AE12" s="3">
        <v>3300000</v>
      </c>
      <c r="AF12" s="3">
        <v>3223566</v>
      </c>
      <c r="AG12" s="3">
        <v>4800000</v>
      </c>
      <c r="AH12" s="3">
        <v>4539793</v>
      </c>
      <c r="AI12" s="3">
        <v>2300000</v>
      </c>
      <c r="AJ12" s="3">
        <v>2093733</v>
      </c>
      <c r="AK12" s="3">
        <v>0</v>
      </c>
      <c r="AL12" s="3">
        <v>0</v>
      </c>
      <c r="AM12" s="3">
        <v>0</v>
      </c>
      <c r="AN12" s="3">
        <v>0</v>
      </c>
    </row>
    <row r="13" spans="1:40">
      <c r="A13" s="2">
        <v>4</v>
      </c>
      <c r="B13" s="2">
        <v>3</v>
      </c>
      <c r="C13" s="3">
        <v>5255166</v>
      </c>
      <c r="D13" s="3">
        <v>3994709</v>
      </c>
      <c r="E13" s="3">
        <v>5685478</v>
      </c>
      <c r="F13" s="3">
        <v>4662860</v>
      </c>
      <c r="G13" s="3">
        <v>6166887</v>
      </c>
      <c r="H13" s="3">
        <v>6045090</v>
      </c>
      <c r="I13" s="3">
        <v>5378125</v>
      </c>
      <c r="J13" s="3">
        <v>4742481</v>
      </c>
      <c r="K13" s="3">
        <v>5671642</v>
      </c>
      <c r="L13" s="3">
        <v>5105626</v>
      </c>
      <c r="M13" s="3">
        <v>6095702</v>
      </c>
      <c r="N13" s="3">
        <v>5199415</v>
      </c>
      <c r="O13" s="3">
        <v>6430061</v>
      </c>
      <c r="P13" s="3">
        <v>5444139</v>
      </c>
      <c r="Q13" s="3">
        <v>8281579</v>
      </c>
      <c r="R13" s="3">
        <v>8091198</v>
      </c>
      <c r="S13" s="3">
        <v>8041818</v>
      </c>
      <c r="T13" s="3">
        <v>7401949</v>
      </c>
      <c r="U13" s="3">
        <v>9430894</v>
      </c>
      <c r="V13" s="3">
        <v>8320284</v>
      </c>
      <c r="W13" s="3">
        <v>10979293</v>
      </c>
      <c r="X13" s="3">
        <v>9231526</v>
      </c>
      <c r="Y13" s="3">
        <v>10792133</v>
      </c>
      <c r="Z13" s="3">
        <v>9653424</v>
      </c>
      <c r="AA13" s="3">
        <v>13672775</v>
      </c>
      <c r="AB13" s="3">
        <v>11575023</v>
      </c>
      <c r="AC13" s="3">
        <v>16199491</v>
      </c>
      <c r="AD13" s="3">
        <v>12701598</v>
      </c>
      <c r="AE13" s="3">
        <v>17120938</v>
      </c>
      <c r="AF13" s="3">
        <v>13317773</v>
      </c>
      <c r="AG13" s="3">
        <v>18323180</v>
      </c>
      <c r="AH13" s="3">
        <v>13155787</v>
      </c>
      <c r="AI13" s="3">
        <v>18455456</v>
      </c>
      <c r="AJ13" s="3">
        <v>10581668</v>
      </c>
      <c r="AK13" s="3">
        <v>19328512</v>
      </c>
      <c r="AL13" s="3">
        <v>11188566</v>
      </c>
      <c r="AM13" s="3">
        <v>19370460</v>
      </c>
      <c r="AN13" s="3">
        <v>19377952</v>
      </c>
    </row>
    <row r="14" spans="1:40">
      <c r="A14" s="2">
        <v>6</v>
      </c>
      <c r="B14" s="2">
        <v>1</v>
      </c>
      <c r="C14" s="3">
        <v>455418</v>
      </c>
      <c r="D14" s="3">
        <v>427666</v>
      </c>
      <c r="E14" s="3">
        <v>549057</v>
      </c>
      <c r="F14" s="3">
        <v>441506</v>
      </c>
      <c r="G14" s="3">
        <v>542936</v>
      </c>
      <c r="H14" s="3">
        <v>514573</v>
      </c>
      <c r="I14" s="3">
        <v>662155</v>
      </c>
      <c r="J14" s="3">
        <v>649207</v>
      </c>
      <c r="K14" s="3">
        <v>1007641</v>
      </c>
      <c r="L14" s="3">
        <v>943549</v>
      </c>
      <c r="M14" s="3">
        <v>1284102</v>
      </c>
      <c r="N14" s="3">
        <v>1198923</v>
      </c>
      <c r="O14" s="3">
        <v>1130484</v>
      </c>
      <c r="P14" s="3">
        <v>1080316</v>
      </c>
      <c r="Q14" s="3">
        <v>2127551</v>
      </c>
      <c r="R14" s="3">
        <v>1966190</v>
      </c>
      <c r="S14" s="3">
        <v>2150375</v>
      </c>
      <c r="T14" s="3">
        <v>1971063</v>
      </c>
      <c r="U14" s="3">
        <v>2232963</v>
      </c>
      <c r="V14" s="3">
        <v>2083058</v>
      </c>
      <c r="W14" s="3">
        <v>2263375</v>
      </c>
      <c r="X14" s="3">
        <v>2172766</v>
      </c>
      <c r="Y14" s="3">
        <v>2252375</v>
      </c>
      <c r="Z14" s="3">
        <v>1823731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>
      <c r="A15" s="2">
        <v>6</v>
      </c>
      <c r="B15" s="2">
        <v>2</v>
      </c>
      <c r="C15" s="3">
        <v>274562</v>
      </c>
      <c r="D15" s="3">
        <v>267558</v>
      </c>
      <c r="E15" s="3">
        <v>301939</v>
      </c>
      <c r="F15" s="3">
        <v>250799</v>
      </c>
      <c r="G15" s="3">
        <v>357153</v>
      </c>
      <c r="H15" s="3">
        <v>355913</v>
      </c>
      <c r="I15" s="3">
        <v>6452551</v>
      </c>
      <c r="J15" s="3">
        <v>324528</v>
      </c>
      <c r="K15" s="3">
        <v>6381121</v>
      </c>
      <c r="L15" s="3">
        <v>269260</v>
      </c>
      <c r="M15" s="3">
        <v>6381121</v>
      </c>
      <c r="N15" s="3">
        <v>6326334</v>
      </c>
      <c r="O15" s="3">
        <v>285399</v>
      </c>
      <c r="P15" s="3">
        <v>285354</v>
      </c>
      <c r="Q15" s="3">
        <v>1000000</v>
      </c>
      <c r="R15" s="3">
        <v>999422</v>
      </c>
      <c r="S15" s="3">
        <v>521500</v>
      </c>
      <c r="T15" s="3">
        <v>521297</v>
      </c>
      <c r="U15" s="3">
        <v>607750</v>
      </c>
      <c r="V15" s="3">
        <v>607749</v>
      </c>
      <c r="W15" s="3">
        <v>700315</v>
      </c>
      <c r="X15" s="3">
        <v>694732</v>
      </c>
      <c r="Y15" s="3">
        <v>700315</v>
      </c>
      <c r="Z15" s="3">
        <v>591982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>
      <c r="A16" s="2">
        <v>6</v>
      </c>
      <c r="B16" s="2">
        <v>3</v>
      </c>
      <c r="C16" s="3">
        <v>3363745</v>
      </c>
      <c r="D16" s="3">
        <v>2534407</v>
      </c>
      <c r="E16" s="3">
        <v>3500951</v>
      </c>
      <c r="F16" s="3">
        <v>2715570</v>
      </c>
      <c r="G16" s="3">
        <v>3200016</v>
      </c>
      <c r="H16" s="3">
        <v>2883702</v>
      </c>
      <c r="I16" s="3">
        <v>3427988</v>
      </c>
      <c r="J16" s="3">
        <v>3019380</v>
      </c>
      <c r="K16" s="3">
        <v>3562585</v>
      </c>
      <c r="L16" s="3">
        <v>3235332</v>
      </c>
      <c r="M16" s="3">
        <v>3958894</v>
      </c>
      <c r="N16" s="3">
        <v>3280196</v>
      </c>
      <c r="O16" s="3">
        <v>4217452</v>
      </c>
      <c r="P16" s="3">
        <v>3407735</v>
      </c>
      <c r="Q16" s="3">
        <v>4438617</v>
      </c>
      <c r="R16" s="3">
        <v>3647934</v>
      </c>
      <c r="S16" s="3">
        <v>4580422</v>
      </c>
      <c r="T16" s="3">
        <v>3942315</v>
      </c>
      <c r="U16" s="3">
        <v>5920373</v>
      </c>
      <c r="V16" s="3">
        <v>4769617</v>
      </c>
      <c r="W16" s="3">
        <v>5854446</v>
      </c>
      <c r="X16" s="3">
        <v>4899178</v>
      </c>
      <c r="Y16" s="3">
        <v>7006545</v>
      </c>
      <c r="Z16" s="3">
        <v>4939444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>
      <c r="A17" s="2">
        <v>7</v>
      </c>
      <c r="B17" s="2">
        <v>1</v>
      </c>
      <c r="C17" s="3">
        <v>9428882</v>
      </c>
      <c r="D17" s="3">
        <v>2988689</v>
      </c>
      <c r="E17" s="3">
        <v>8512801</v>
      </c>
      <c r="F17" s="3">
        <v>2480710</v>
      </c>
      <c r="G17" s="3">
        <v>3242473</v>
      </c>
      <c r="H17" s="3">
        <v>2355676</v>
      </c>
      <c r="I17" s="3">
        <v>3074452</v>
      </c>
      <c r="J17" s="3">
        <v>2312401</v>
      </c>
      <c r="K17" s="3">
        <v>3567075</v>
      </c>
      <c r="L17" s="3">
        <v>2388823</v>
      </c>
      <c r="M17" s="3">
        <v>3815545</v>
      </c>
      <c r="N17" s="3">
        <v>2368367</v>
      </c>
      <c r="O17" s="3">
        <v>4538872</v>
      </c>
      <c r="P17" s="3">
        <v>2442892</v>
      </c>
      <c r="Q17" s="3">
        <v>3319963</v>
      </c>
      <c r="R17" s="3">
        <v>2648429</v>
      </c>
      <c r="S17" s="3">
        <v>3750087</v>
      </c>
      <c r="T17" s="3">
        <v>3403352</v>
      </c>
      <c r="U17" s="3">
        <v>4919692</v>
      </c>
      <c r="V17" s="3">
        <v>4450340</v>
      </c>
      <c r="W17" s="3">
        <v>4677921</v>
      </c>
      <c r="X17" s="3">
        <v>4126725</v>
      </c>
      <c r="Y17" s="3">
        <v>4805645</v>
      </c>
      <c r="Z17" s="3">
        <v>4321273</v>
      </c>
      <c r="AA17" s="3">
        <v>6193114</v>
      </c>
      <c r="AB17" s="3">
        <v>6069116</v>
      </c>
      <c r="AC17" s="3">
        <v>5455417</v>
      </c>
      <c r="AD17" s="3">
        <v>5436460</v>
      </c>
      <c r="AE17" s="3">
        <v>4072712</v>
      </c>
      <c r="AF17" s="3">
        <v>4039923</v>
      </c>
      <c r="AG17" s="3">
        <v>4959913</v>
      </c>
      <c r="AH17" s="3">
        <v>4902067</v>
      </c>
      <c r="AI17" s="4">
        <v>6390130</v>
      </c>
      <c r="AJ17" s="6">
        <v>6240985</v>
      </c>
      <c r="AK17" s="4">
        <v>6357929</v>
      </c>
      <c r="AL17" s="6">
        <v>6268540</v>
      </c>
      <c r="AM17" s="4">
        <v>6667396</v>
      </c>
      <c r="AN17" s="4">
        <v>6543155</v>
      </c>
    </row>
    <row r="18" spans="1:40">
      <c r="A18" s="2">
        <v>7</v>
      </c>
      <c r="B18" s="2">
        <v>2</v>
      </c>
      <c r="C18" s="3">
        <v>355020</v>
      </c>
      <c r="D18" s="3">
        <v>264159</v>
      </c>
      <c r="E18" s="3">
        <v>303746</v>
      </c>
      <c r="F18" s="3">
        <v>288735</v>
      </c>
      <c r="G18" s="3">
        <v>535600</v>
      </c>
      <c r="H18" s="3">
        <v>504285</v>
      </c>
      <c r="I18" s="3">
        <v>475000</v>
      </c>
      <c r="J18" s="3">
        <v>443841</v>
      </c>
      <c r="K18" s="3">
        <v>385632</v>
      </c>
      <c r="L18" s="3">
        <v>373757</v>
      </c>
      <c r="M18" s="3">
        <v>385632</v>
      </c>
      <c r="N18" s="3">
        <v>163697</v>
      </c>
      <c r="O18" s="3">
        <v>385632</v>
      </c>
      <c r="P18" s="3">
        <v>334253</v>
      </c>
      <c r="Q18" s="3">
        <v>946000</v>
      </c>
      <c r="R18" s="3">
        <v>943305</v>
      </c>
      <c r="S18" s="3">
        <v>818000</v>
      </c>
      <c r="T18" s="3">
        <v>817883</v>
      </c>
      <c r="U18" s="3">
        <v>753610</v>
      </c>
      <c r="V18" s="3">
        <v>753229</v>
      </c>
      <c r="W18" s="3">
        <v>1454595</v>
      </c>
      <c r="X18" s="3">
        <v>1448653</v>
      </c>
      <c r="Y18" s="3">
        <v>782595</v>
      </c>
      <c r="Z18" s="3">
        <v>782594</v>
      </c>
      <c r="AA18" s="3">
        <v>730000</v>
      </c>
      <c r="AB18" s="3">
        <v>729317</v>
      </c>
      <c r="AC18" s="3">
        <v>11230000</v>
      </c>
      <c r="AD18" s="3">
        <v>11227739</v>
      </c>
      <c r="AE18" s="3">
        <v>730000</v>
      </c>
      <c r="AF18" s="3">
        <v>729867</v>
      </c>
      <c r="AG18" s="3">
        <v>1922400</v>
      </c>
      <c r="AH18" s="3">
        <v>1922049</v>
      </c>
      <c r="AI18" s="3">
        <v>4930000</v>
      </c>
      <c r="AJ18" s="7">
        <v>4927019</v>
      </c>
      <c r="AK18" s="3">
        <v>2422049</v>
      </c>
      <c r="AL18" s="7">
        <v>2420318</v>
      </c>
      <c r="AM18" s="3">
        <v>1922049</v>
      </c>
      <c r="AN18" s="3">
        <v>1922049</v>
      </c>
    </row>
    <row r="19" spans="1:40">
      <c r="A19" s="2">
        <v>7</v>
      </c>
      <c r="B19" s="2">
        <v>3</v>
      </c>
      <c r="C19" s="3">
        <v>15419551</v>
      </c>
      <c r="D19" s="3">
        <v>10749842</v>
      </c>
      <c r="E19" s="3">
        <v>14769063</v>
      </c>
      <c r="F19" s="3">
        <v>12367028</v>
      </c>
      <c r="G19" s="3">
        <v>18089217</v>
      </c>
      <c r="H19" s="3">
        <v>15985848</v>
      </c>
      <c r="I19" s="3">
        <v>20794477</v>
      </c>
      <c r="J19" s="3">
        <v>17807696</v>
      </c>
      <c r="K19" s="3">
        <v>23538327</v>
      </c>
      <c r="L19" s="3">
        <v>22640744</v>
      </c>
      <c r="M19" s="3">
        <v>25566985</v>
      </c>
      <c r="N19" s="3">
        <v>24592391</v>
      </c>
      <c r="O19" s="3">
        <v>28870644</v>
      </c>
      <c r="P19" s="3">
        <v>27611183</v>
      </c>
      <c r="Q19" s="3">
        <v>33360939</v>
      </c>
      <c r="R19" s="3">
        <v>32207727</v>
      </c>
      <c r="S19" s="3">
        <v>37000439</v>
      </c>
      <c r="T19" s="3">
        <v>35656267</v>
      </c>
      <c r="U19" s="3">
        <v>40408030</v>
      </c>
      <c r="V19" s="3">
        <v>38643017</v>
      </c>
      <c r="W19" s="3">
        <v>41569099</v>
      </c>
      <c r="X19" s="3">
        <v>39008274</v>
      </c>
      <c r="Y19" s="3">
        <v>49096742</v>
      </c>
      <c r="Z19" s="3">
        <v>42058523</v>
      </c>
      <c r="AA19" s="3">
        <v>53879888</v>
      </c>
      <c r="AB19" s="3">
        <v>46474155</v>
      </c>
      <c r="AC19" s="3">
        <v>60309356</v>
      </c>
      <c r="AD19" s="3">
        <v>48433490</v>
      </c>
      <c r="AE19" s="3">
        <v>63916707</v>
      </c>
      <c r="AF19" s="3">
        <v>49755629</v>
      </c>
      <c r="AG19" s="3">
        <v>66444709</v>
      </c>
      <c r="AH19" s="3">
        <v>52021744</v>
      </c>
      <c r="AI19" s="3">
        <v>70133893</v>
      </c>
      <c r="AJ19" s="7">
        <v>52855084</v>
      </c>
      <c r="AK19" s="3">
        <v>75430540</v>
      </c>
      <c r="AL19" s="7">
        <v>53836200</v>
      </c>
      <c r="AM19" s="3">
        <v>74345690</v>
      </c>
      <c r="AN19" s="3">
        <v>76205561</v>
      </c>
    </row>
    <row r="20" spans="1:40">
      <c r="A20" s="2">
        <v>8</v>
      </c>
      <c r="B20" s="2">
        <v>1</v>
      </c>
      <c r="C20" s="3">
        <v>6739250</v>
      </c>
      <c r="D20" s="3">
        <v>4180733</v>
      </c>
      <c r="E20" s="3">
        <v>1242432</v>
      </c>
      <c r="F20" s="3">
        <v>1316085</v>
      </c>
      <c r="G20" s="3">
        <v>9632237</v>
      </c>
      <c r="H20" s="3">
        <v>5044843</v>
      </c>
      <c r="I20" s="3">
        <v>1859603</v>
      </c>
      <c r="J20" s="3">
        <v>2727791</v>
      </c>
      <c r="K20" s="3">
        <v>3135948</v>
      </c>
      <c r="L20" s="3">
        <v>1535044</v>
      </c>
      <c r="M20" s="3">
        <v>3185328</v>
      </c>
      <c r="N20" s="3">
        <v>1784618</v>
      </c>
      <c r="O20" s="3">
        <v>3351750</v>
      </c>
      <c r="P20" s="3">
        <v>2040815</v>
      </c>
      <c r="Q20" s="3">
        <v>3010271</v>
      </c>
      <c r="R20" s="3">
        <v>2863369</v>
      </c>
      <c r="S20" s="3">
        <v>4667088</v>
      </c>
      <c r="T20" s="3">
        <v>2931321</v>
      </c>
      <c r="U20" s="3">
        <v>4563421</v>
      </c>
      <c r="V20" s="3">
        <v>3099908</v>
      </c>
      <c r="W20" s="3">
        <v>5104220</v>
      </c>
      <c r="X20" s="3">
        <v>3435646</v>
      </c>
      <c r="Y20" s="3">
        <v>6184590</v>
      </c>
      <c r="Z20" s="3">
        <v>4247133</v>
      </c>
      <c r="AA20" s="3">
        <v>7523149</v>
      </c>
      <c r="AB20" s="3">
        <v>6460870</v>
      </c>
      <c r="AC20" s="3">
        <v>7436720</v>
      </c>
      <c r="AD20" s="3">
        <v>6633019</v>
      </c>
      <c r="AE20" s="3">
        <v>6707110</v>
      </c>
      <c r="AF20" s="3">
        <v>6703915</v>
      </c>
      <c r="AG20" s="3">
        <v>11000797</v>
      </c>
      <c r="AH20" s="3">
        <v>10994565</v>
      </c>
      <c r="AI20" s="4">
        <v>13078539</v>
      </c>
      <c r="AJ20" s="4">
        <v>12629336</v>
      </c>
      <c r="AK20" s="4">
        <v>13343399</v>
      </c>
      <c r="AL20" s="4">
        <v>12846006</v>
      </c>
      <c r="AM20" s="4">
        <v>13468290</v>
      </c>
      <c r="AN20" s="4">
        <v>11485429</v>
      </c>
    </row>
    <row r="21" spans="1:40">
      <c r="A21" s="2">
        <v>8</v>
      </c>
      <c r="B21" s="2">
        <v>2</v>
      </c>
      <c r="C21" s="3">
        <v>8284581</v>
      </c>
      <c r="D21" s="3">
        <v>4992332</v>
      </c>
      <c r="E21" s="3">
        <v>1859418</v>
      </c>
      <c r="F21" s="3">
        <v>1432831</v>
      </c>
      <c r="G21" s="3">
        <v>11440203</v>
      </c>
      <c r="H21" s="3">
        <v>5859734</v>
      </c>
      <c r="I21" s="3">
        <v>2264970</v>
      </c>
      <c r="J21" s="3">
        <v>3315499</v>
      </c>
      <c r="K21" s="3">
        <v>1668600</v>
      </c>
      <c r="L21" s="3">
        <v>1275282</v>
      </c>
      <c r="M21" s="3">
        <v>1668600</v>
      </c>
      <c r="N21" s="3">
        <v>744707</v>
      </c>
      <c r="O21" s="3">
        <v>1586939</v>
      </c>
      <c r="P21" s="3">
        <v>1578998</v>
      </c>
      <c r="Q21" s="3">
        <v>5879451</v>
      </c>
      <c r="R21" s="3">
        <v>5755591</v>
      </c>
      <c r="S21" s="3">
        <v>4784918</v>
      </c>
      <c r="T21" s="3">
        <v>4273864</v>
      </c>
      <c r="U21" s="3">
        <v>7974168</v>
      </c>
      <c r="V21" s="3">
        <v>6955595</v>
      </c>
      <c r="W21" s="3">
        <v>6141303</v>
      </c>
      <c r="X21" s="3">
        <v>6014709</v>
      </c>
      <c r="Y21" s="3">
        <v>6141303</v>
      </c>
      <c r="Z21" s="3">
        <v>6036350</v>
      </c>
      <c r="AA21" s="3">
        <v>6141303</v>
      </c>
      <c r="AB21" s="3">
        <v>5735279</v>
      </c>
      <c r="AC21" s="3">
        <v>8343308</v>
      </c>
      <c r="AD21" s="3">
        <v>8342117</v>
      </c>
      <c r="AE21" s="3">
        <v>11882175</v>
      </c>
      <c r="AF21" s="3">
        <v>11874675</v>
      </c>
      <c r="AG21" s="3">
        <v>15270875</v>
      </c>
      <c r="AH21" s="3">
        <v>14838089</v>
      </c>
      <c r="AI21" s="3">
        <v>15270875</v>
      </c>
      <c r="AJ21" s="3">
        <v>15249838</v>
      </c>
      <c r="AK21" s="3">
        <v>14838089</v>
      </c>
      <c r="AL21" s="3">
        <v>14834731</v>
      </c>
      <c r="AM21" s="3">
        <v>14838089</v>
      </c>
      <c r="AN21" s="3">
        <v>14838089</v>
      </c>
    </row>
    <row r="22" spans="1:40">
      <c r="A22" s="2">
        <v>8</v>
      </c>
      <c r="B22" s="2">
        <v>3</v>
      </c>
      <c r="C22" s="3">
        <v>5531035</v>
      </c>
      <c r="D22" s="3">
        <v>4242176</v>
      </c>
      <c r="E22" s="3">
        <v>438279</v>
      </c>
      <c r="F22" s="3">
        <v>850580</v>
      </c>
      <c r="G22" s="3">
        <v>12100355</v>
      </c>
      <c r="H22" s="3">
        <v>4873608</v>
      </c>
      <c r="I22" s="3">
        <v>3947469</v>
      </c>
      <c r="J22" s="3">
        <v>3279278</v>
      </c>
      <c r="K22" s="3">
        <v>5040957</v>
      </c>
      <c r="L22" s="3">
        <v>4575824</v>
      </c>
      <c r="M22" s="3">
        <v>5519948</v>
      </c>
      <c r="N22" s="3">
        <v>4797075</v>
      </c>
      <c r="O22" s="3">
        <v>6152188</v>
      </c>
      <c r="P22" s="3">
        <v>5581945</v>
      </c>
      <c r="Q22" s="3">
        <v>6401052</v>
      </c>
      <c r="R22" s="3">
        <v>5961812</v>
      </c>
      <c r="S22" s="3">
        <v>7093682</v>
      </c>
      <c r="T22" s="3">
        <v>6302777</v>
      </c>
      <c r="U22" s="3">
        <v>8551588</v>
      </c>
      <c r="V22" s="3">
        <v>7505851</v>
      </c>
      <c r="W22" s="3">
        <v>9237716</v>
      </c>
      <c r="X22" s="3">
        <v>8050325</v>
      </c>
      <c r="Y22" s="3">
        <v>11349123</v>
      </c>
      <c r="Z22" s="3">
        <v>8838892</v>
      </c>
      <c r="AA22" s="3">
        <v>16289553</v>
      </c>
      <c r="AB22" s="3">
        <v>13296944</v>
      </c>
      <c r="AC22" s="3">
        <v>19678900</v>
      </c>
      <c r="AD22" s="3">
        <v>16240606</v>
      </c>
      <c r="AE22" s="3">
        <v>21184539</v>
      </c>
      <c r="AF22" s="3">
        <v>16867080</v>
      </c>
      <c r="AG22" s="3">
        <v>23407389</v>
      </c>
      <c r="AH22" s="3">
        <v>18035756</v>
      </c>
      <c r="AI22" s="3">
        <v>24964337</v>
      </c>
      <c r="AJ22" s="3">
        <v>20038977</v>
      </c>
      <c r="AK22" s="3">
        <v>26107183</v>
      </c>
      <c r="AL22" s="3">
        <v>20002913</v>
      </c>
      <c r="AM22" s="3">
        <v>26293997</v>
      </c>
      <c r="AN22" s="3">
        <v>26928221</v>
      </c>
    </row>
    <row r="23" spans="1:40">
      <c r="A23" s="2">
        <v>10</v>
      </c>
      <c r="B23" s="2">
        <v>1</v>
      </c>
      <c r="C23" s="3">
        <v>1311950</v>
      </c>
      <c r="D23" s="3">
        <v>670704</v>
      </c>
      <c r="E23" s="3">
        <v>917421</v>
      </c>
      <c r="F23" s="3">
        <v>590962</v>
      </c>
      <c r="G23" s="3">
        <v>736311</v>
      </c>
      <c r="H23" s="3">
        <v>618747</v>
      </c>
      <c r="I23" s="3">
        <v>776947</v>
      </c>
      <c r="J23" s="3">
        <v>763615</v>
      </c>
      <c r="K23" s="3">
        <v>1214285</v>
      </c>
      <c r="L23" s="3">
        <v>1194201</v>
      </c>
      <c r="M23" s="3">
        <v>1097063</v>
      </c>
      <c r="N23" s="3">
        <v>1079032</v>
      </c>
      <c r="O23" s="3">
        <v>1075267</v>
      </c>
      <c r="P23" s="3">
        <v>1039047</v>
      </c>
      <c r="Q23" s="3">
        <v>1122003</v>
      </c>
      <c r="R23" s="3">
        <v>871905</v>
      </c>
      <c r="S23" s="3">
        <v>4045038</v>
      </c>
      <c r="T23" s="3">
        <v>3146210</v>
      </c>
      <c r="U23" s="3">
        <v>1715896</v>
      </c>
      <c r="V23" s="3">
        <v>1325680</v>
      </c>
      <c r="W23" s="3">
        <v>84644</v>
      </c>
      <c r="X23" s="3">
        <v>34501</v>
      </c>
      <c r="Y23" s="3">
        <v>47014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>
      <c r="A24" s="2">
        <v>10</v>
      </c>
      <c r="B24" s="2">
        <v>2</v>
      </c>
      <c r="C24" s="3">
        <v>366973</v>
      </c>
      <c r="D24" s="3">
        <v>211169</v>
      </c>
      <c r="E24" s="3">
        <v>406804</v>
      </c>
      <c r="F24" s="3">
        <v>278755</v>
      </c>
      <c r="G24" s="3">
        <v>479465</v>
      </c>
      <c r="H24" s="3">
        <v>319448</v>
      </c>
      <c r="I24" s="3">
        <v>350000</v>
      </c>
      <c r="J24" s="3">
        <v>269679</v>
      </c>
      <c r="K24" s="3">
        <v>326304</v>
      </c>
      <c r="L24" s="3">
        <v>255797</v>
      </c>
      <c r="M24" s="3">
        <v>326304</v>
      </c>
      <c r="N24" s="3">
        <v>100555</v>
      </c>
      <c r="O24" s="3">
        <v>260894</v>
      </c>
      <c r="P24" s="3">
        <v>250603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>
      <c r="A25" s="2">
        <v>10</v>
      </c>
      <c r="B25" s="2">
        <v>3</v>
      </c>
      <c r="C25" s="3">
        <v>3178149</v>
      </c>
      <c r="D25" s="3">
        <v>2229710</v>
      </c>
      <c r="E25" s="3">
        <v>3253872</v>
      </c>
      <c r="F25" s="3">
        <v>2667792</v>
      </c>
      <c r="G25" s="3">
        <v>5173065</v>
      </c>
      <c r="H25" s="3">
        <v>4926696</v>
      </c>
      <c r="I25" s="3">
        <v>5300901</v>
      </c>
      <c r="J25" s="3">
        <v>4993416</v>
      </c>
      <c r="K25" s="3">
        <v>5678834</v>
      </c>
      <c r="L25" s="3">
        <v>5501270</v>
      </c>
      <c r="M25" s="3">
        <v>6096635</v>
      </c>
      <c r="N25" s="3">
        <v>5688013</v>
      </c>
      <c r="O25" s="3">
        <v>6729938</v>
      </c>
      <c r="P25" s="3">
        <v>6302947</v>
      </c>
      <c r="Q25" s="3">
        <v>7869118</v>
      </c>
      <c r="R25" s="3">
        <v>6863305</v>
      </c>
      <c r="S25" s="3">
        <v>8157621</v>
      </c>
      <c r="T25" s="3">
        <v>7561257</v>
      </c>
      <c r="U25" s="3">
        <v>9601199</v>
      </c>
      <c r="V25" s="3">
        <v>9234082</v>
      </c>
      <c r="W25" s="3">
        <v>11075818</v>
      </c>
      <c r="X25" s="3">
        <v>10150186</v>
      </c>
      <c r="Y25" s="3">
        <v>5626117</v>
      </c>
      <c r="Z25" s="3">
        <v>5490491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idden="1">
      <c r="A26" s="2">
        <v>11</v>
      </c>
      <c r="B26" s="2">
        <v>1</v>
      </c>
      <c r="C26" s="3">
        <v>3088677</v>
      </c>
      <c r="D26" s="3">
        <v>2257403</v>
      </c>
      <c r="E26" s="3">
        <v>2723304</v>
      </c>
      <c r="F26" s="3">
        <v>1854920</v>
      </c>
      <c r="G26" s="3">
        <v>3940846</v>
      </c>
      <c r="H26" s="3">
        <v>3728555</v>
      </c>
      <c r="I26" s="3">
        <v>2939771</v>
      </c>
      <c r="J26" s="3">
        <v>2934944</v>
      </c>
      <c r="K26" s="3">
        <v>2755630</v>
      </c>
      <c r="L26" s="3">
        <v>2746624</v>
      </c>
      <c r="M26" s="3">
        <v>2886120</v>
      </c>
      <c r="N26" s="3">
        <v>2788229</v>
      </c>
      <c r="O26" s="3">
        <v>2761649</v>
      </c>
      <c r="P26" s="3">
        <v>2740825</v>
      </c>
      <c r="Q26" s="3">
        <v>3645799</v>
      </c>
      <c r="R26" s="3">
        <v>3259816</v>
      </c>
      <c r="S26" s="3">
        <v>4300055</v>
      </c>
      <c r="T26" s="3">
        <v>3748490</v>
      </c>
      <c r="U26" s="3">
        <v>10223128</v>
      </c>
      <c r="V26" s="3">
        <v>8568111</v>
      </c>
      <c r="W26" s="3">
        <v>10960732</v>
      </c>
      <c r="X26" s="3">
        <v>10224801</v>
      </c>
      <c r="Y26" s="3">
        <v>10740845</v>
      </c>
      <c r="Z26" s="3">
        <v>10205890</v>
      </c>
      <c r="AA26" s="3">
        <v>12581629</v>
      </c>
      <c r="AB26" s="3">
        <v>12379014</v>
      </c>
      <c r="AC26" s="3">
        <v>12434460</v>
      </c>
      <c r="AD26" s="3">
        <v>11589578</v>
      </c>
      <c r="AE26" s="3">
        <v>13719317</v>
      </c>
      <c r="AF26" s="3">
        <v>12828636</v>
      </c>
      <c r="AG26" s="3">
        <v>13546115</v>
      </c>
      <c r="AH26" s="3">
        <v>12629474</v>
      </c>
      <c r="AI26" s="4">
        <v>13988279</v>
      </c>
      <c r="AJ26" s="4">
        <v>12842036</v>
      </c>
      <c r="AK26" s="4">
        <v>15031894</v>
      </c>
      <c r="AL26" s="4">
        <v>14649171</v>
      </c>
      <c r="AM26" s="4">
        <v>17461685</v>
      </c>
      <c r="AN26" s="4">
        <v>16447723</v>
      </c>
    </row>
    <row r="27" spans="1:40" hidden="1">
      <c r="A27" s="2">
        <v>11</v>
      </c>
      <c r="B27" s="2">
        <v>2</v>
      </c>
      <c r="C27" s="3">
        <v>90635</v>
      </c>
      <c r="D27" s="3">
        <v>0</v>
      </c>
      <c r="E27" s="3">
        <v>93354</v>
      </c>
      <c r="F27" s="3">
        <v>0</v>
      </c>
      <c r="G27" s="3">
        <v>1135060</v>
      </c>
      <c r="H27" s="3">
        <v>1125739</v>
      </c>
      <c r="I27" s="3">
        <v>1060000</v>
      </c>
      <c r="J27" s="3">
        <v>1009771</v>
      </c>
      <c r="K27" s="3">
        <v>519120</v>
      </c>
      <c r="L27" s="3">
        <v>511905</v>
      </c>
      <c r="M27" s="3">
        <v>622944</v>
      </c>
      <c r="N27" s="3">
        <v>593677</v>
      </c>
      <c r="O27" s="3">
        <v>605283</v>
      </c>
      <c r="P27" s="3">
        <v>586612</v>
      </c>
      <c r="Q27" s="3">
        <v>3365593</v>
      </c>
      <c r="R27" s="3">
        <v>3312415</v>
      </c>
      <c r="S27" s="3">
        <v>8320318</v>
      </c>
      <c r="T27" s="3">
        <v>7774714</v>
      </c>
      <c r="U27" s="3">
        <v>10725959</v>
      </c>
      <c r="V27" s="3">
        <v>10287737</v>
      </c>
      <c r="W27" s="3">
        <v>5787637</v>
      </c>
      <c r="X27" s="3">
        <v>5301329</v>
      </c>
      <c r="Y27" s="3">
        <v>5787637</v>
      </c>
      <c r="Z27" s="3">
        <v>5526287</v>
      </c>
      <c r="AA27" s="3">
        <v>5340000</v>
      </c>
      <c r="AB27" s="3">
        <v>5238636</v>
      </c>
      <c r="AC27" s="3">
        <v>5340000</v>
      </c>
      <c r="AD27" s="3">
        <v>5137673</v>
      </c>
      <c r="AE27" s="3">
        <v>13340000</v>
      </c>
      <c r="AF27" s="3">
        <v>13298926</v>
      </c>
      <c r="AG27" s="3">
        <v>13340000</v>
      </c>
      <c r="AH27" s="3">
        <v>5228162</v>
      </c>
      <c r="AI27" s="3">
        <v>5340000</v>
      </c>
      <c r="AJ27" s="3">
        <v>4999188</v>
      </c>
      <c r="AK27" s="3">
        <v>10228162</v>
      </c>
      <c r="AL27" s="3">
        <v>9499691</v>
      </c>
      <c r="AM27" s="3">
        <v>10228162</v>
      </c>
      <c r="AN27" s="3">
        <v>10228162</v>
      </c>
    </row>
    <row r="28" spans="1:40" hidden="1">
      <c r="A28" s="2">
        <v>11</v>
      </c>
      <c r="B28" s="2">
        <v>3</v>
      </c>
      <c r="C28" s="3">
        <v>11839720</v>
      </c>
      <c r="D28" s="3">
        <v>9709824</v>
      </c>
      <c r="E28" s="3">
        <v>11631003</v>
      </c>
      <c r="F28" s="3">
        <v>9238078</v>
      </c>
      <c r="G28" s="3">
        <v>12854563</v>
      </c>
      <c r="H28" s="3">
        <v>10919492</v>
      </c>
      <c r="I28" s="3">
        <v>14090201</v>
      </c>
      <c r="J28" s="3">
        <v>11944331</v>
      </c>
      <c r="K28" s="3">
        <v>15276630</v>
      </c>
      <c r="L28" s="3">
        <v>13515623</v>
      </c>
      <c r="M28" s="3">
        <v>16806251</v>
      </c>
      <c r="N28" s="3">
        <v>14766614</v>
      </c>
      <c r="O28" s="3">
        <v>18383660</v>
      </c>
      <c r="P28" s="3">
        <v>16301396</v>
      </c>
      <c r="Q28" s="3">
        <v>21728305</v>
      </c>
      <c r="R28" s="3">
        <v>20100557</v>
      </c>
      <c r="S28" s="3">
        <v>28576572</v>
      </c>
      <c r="T28" s="3">
        <v>26448660</v>
      </c>
      <c r="U28" s="3">
        <v>38873351</v>
      </c>
      <c r="V28" s="3">
        <v>36575358</v>
      </c>
      <c r="W28" s="3">
        <v>44933826</v>
      </c>
      <c r="X28" s="3">
        <v>42919867</v>
      </c>
      <c r="Y28" s="3">
        <v>48989932</v>
      </c>
      <c r="Z28" s="3">
        <v>44890757</v>
      </c>
      <c r="AA28" s="3">
        <v>55049127</v>
      </c>
      <c r="AB28" s="3">
        <v>50618783</v>
      </c>
      <c r="AC28" s="3">
        <v>64900183</v>
      </c>
      <c r="AD28" s="3">
        <v>60455146</v>
      </c>
      <c r="AE28" s="3">
        <v>73455709</v>
      </c>
      <c r="AF28" s="3">
        <v>68654431</v>
      </c>
      <c r="AG28" s="3">
        <v>92536531</v>
      </c>
      <c r="AH28" s="3">
        <v>87473240</v>
      </c>
      <c r="AI28" s="3">
        <v>99763218</v>
      </c>
      <c r="AJ28" s="3">
        <v>93826077</v>
      </c>
      <c r="AK28" s="3">
        <v>131145780</v>
      </c>
      <c r="AL28" s="3">
        <v>116012674</v>
      </c>
      <c r="AM28" s="3">
        <v>143342714</v>
      </c>
      <c r="AN28" s="3">
        <v>144119826</v>
      </c>
    </row>
    <row r="29" spans="1:40" hidden="1">
      <c r="A29" s="2">
        <v>12</v>
      </c>
      <c r="B29" s="2">
        <v>1</v>
      </c>
      <c r="C29" s="3">
        <v>11897158</v>
      </c>
      <c r="D29" s="3">
        <v>9385377</v>
      </c>
      <c r="E29" s="3">
        <v>13535186</v>
      </c>
      <c r="F29" s="3">
        <v>9495758</v>
      </c>
      <c r="G29" s="3">
        <v>9456963</v>
      </c>
      <c r="H29" s="3">
        <v>8131062</v>
      </c>
      <c r="I29" s="3">
        <v>5330385</v>
      </c>
      <c r="J29" s="3">
        <v>5159794</v>
      </c>
      <c r="K29" s="3">
        <v>9755210</v>
      </c>
      <c r="L29" s="3">
        <v>7779952</v>
      </c>
      <c r="M29" s="3">
        <v>10094936</v>
      </c>
      <c r="N29" s="3">
        <v>9335416</v>
      </c>
      <c r="O29" s="3">
        <v>10010422</v>
      </c>
      <c r="P29" s="3">
        <v>9387697</v>
      </c>
      <c r="Q29" s="3">
        <v>3405953</v>
      </c>
      <c r="R29" s="3">
        <v>2720665</v>
      </c>
      <c r="S29" s="3">
        <v>4110743</v>
      </c>
      <c r="T29" s="3">
        <v>3993462</v>
      </c>
      <c r="U29" s="3">
        <v>5000286</v>
      </c>
      <c r="V29" s="3">
        <v>4489548</v>
      </c>
      <c r="W29" s="3">
        <v>6857553</v>
      </c>
      <c r="X29" s="3">
        <v>6408480</v>
      </c>
      <c r="Y29" s="3">
        <v>20464092</v>
      </c>
      <c r="Z29" s="3">
        <v>20287195</v>
      </c>
      <c r="AA29" s="3">
        <v>7655806</v>
      </c>
      <c r="AB29" s="3">
        <v>7588371</v>
      </c>
      <c r="AC29" s="3">
        <v>15602477</v>
      </c>
      <c r="AD29" s="3">
        <v>14595089</v>
      </c>
      <c r="AE29" s="3">
        <v>9400741</v>
      </c>
      <c r="AF29" s="3">
        <v>9273566</v>
      </c>
      <c r="AG29" s="3">
        <v>28946544</v>
      </c>
      <c r="AH29" s="3">
        <v>28229565</v>
      </c>
      <c r="AI29" s="4">
        <v>13699322</v>
      </c>
      <c r="AJ29" s="4">
        <v>13044998</v>
      </c>
      <c r="AK29" s="4">
        <v>11452736</v>
      </c>
      <c r="AL29" s="4">
        <v>11433276</v>
      </c>
      <c r="AM29" s="4">
        <v>9482489</v>
      </c>
      <c r="AN29" s="4">
        <v>19801322</v>
      </c>
    </row>
    <row r="30" spans="1:40" hidden="1">
      <c r="A30" s="2">
        <v>12</v>
      </c>
      <c r="B30" s="2">
        <v>2</v>
      </c>
      <c r="C30" s="3">
        <v>42829558</v>
      </c>
      <c r="D30" s="3">
        <v>37942766</v>
      </c>
      <c r="E30" s="3">
        <v>43733000</v>
      </c>
      <c r="F30" s="3">
        <v>19370479</v>
      </c>
      <c r="G30" s="3">
        <v>28425423</v>
      </c>
      <c r="H30" s="3">
        <v>17518229</v>
      </c>
      <c r="I30" s="3">
        <v>43082706</v>
      </c>
      <c r="J30" s="3">
        <v>29047557</v>
      </c>
      <c r="K30" s="3">
        <v>90396442</v>
      </c>
      <c r="L30" s="3">
        <v>44917789</v>
      </c>
      <c r="M30" s="3">
        <v>82317106</v>
      </c>
      <c r="N30" s="3">
        <v>60712876</v>
      </c>
      <c r="O30" s="3">
        <v>82229050</v>
      </c>
      <c r="P30" s="3">
        <v>77713253</v>
      </c>
      <c r="Q30" s="3">
        <v>192703500</v>
      </c>
      <c r="R30" s="3">
        <v>105809680</v>
      </c>
      <c r="S30" s="3">
        <v>205669933</v>
      </c>
      <c r="T30" s="3">
        <v>204723475</v>
      </c>
      <c r="U30" s="3">
        <v>111379404</v>
      </c>
      <c r="V30" s="3">
        <v>111345534</v>
      </c>
      <c r="W30" s="3">
        <v>18599870</v>
      </c>
      <c r="X30" s="3">
        <v>16622026</v>
      </c>
      <c r="Y30" s="3">
        <v>14965862</v>
      </c>
      <c r="Z30" s="3">
        <v>14835715</v>
      </c>
      <c r="AA30" s="3">
        <v>1600000</v>
      </c>
      <c r="AB30" s="3">
        <v>1567387</v>
      </c>
      <c r="AC30" s="3">
        <v>1600000</v>
      </c>
      <c r="AD30" s="3">
        <v>1555313</v>
      </c>
      <c r="AE30" s="3">
        <v>1600000</v>
      </c>
      <c r="AF30" s="3">
        <v>1556745</v>
      </c>
      <c r="AG30" s="3">
        <v>7940000</v>
      </c>
      <c r="AH30" s="3">
        <v>7939552</v>
      </c>
      <c r="AI30" s="3">
        <v>1600000</v>
      </c>
      <c r="AJ30" s="3">
        <v>1599976</v>
      </c>
      <c r="AK30" s="3">
        <v>499553</v>
      </c>
      <c r="AL30" s="3">
        <v>211578</v>
      </c>
      <c r="AM30" s="3">
        <v>499553</v>
      </c>
      <c r="AN30" s="3">
        <v>1349553</v>
      </c>
    </row>
    <row r="31" spans="1:40" hidden="1">
      <c r="A31" s="2">
        <v>12</v>
      </c>
      <c r="B31" s="2">
        <v>3</v>
      </c>
      <c r="C31" s="3">
        <v>11785540</v>
      </c>
      <c r="D31" s="3">
        <v>10435973</v>
      </c>
      <c r="E31" s="3">
        <v>11852341</v>
      </c>
      <c r="F31" s="3">
        <v>9349362</v>
      </c>
      <c r="G31" s="3">
        <v>10935040</v>
      </c>
      <c r="H31" s="3">
        <v>10697241</v>
      </c>
      <c r="I31" s="3">
        <v>11023230</v>
      </c>
      <c r="J31" s="3">
        <v>10472389</v>
      </c>
      <c r="K31" s="3">
        <v>11484812</v>
      </c>
      <c r="L31" s="3">
        <v>9530724</v>
      </c>
      <c r="M31" s="3">
        <v>12655903</v>
      </c>
      <c r="N31" s="3">
        <v>11845374</v>
      </c>
      <c r="O31" s="3">
        <v>13221324</v>
      </c>
      <c r="P31" s="3">
        <v>12606281</v>
      </c>
      <c r="Q31" s="3">
        <v>14360198</v>
      </c>
      <c r="R31" s="3">
        <v>13628629</v>
      </c>
      <c r="S31" s="3">
        <v>16440570</v>
      </c>
      <c r="T31" s="3">
        <v>14980450</v>
      </c>
      <c r="U31" s="3">
        <v>18208989</v>
      </c>
      <c r="V31" s="3">
        <v>16799085</v>
      </c>
      <c r="W31" s="3">
        <v>18431128</v>
      </c>
      <c r="X31" s="3">
        <v>16881312</v>
      </c>
      <c r="Y31" s="3">
        <v>19639277</v>
      </c>
      <c r="Z31" s="3">
        <v>17025234</v>
      </c>
      <c r="AA31" s="3">
        <v>33599978</v>
      </c>
      <c r="AB31" s="3">
        <v>28785761</v>
      </c>
      <c r="AC31" s="3">
        <v>45984206</v>
      </c>
      <c r="AD31" s="3">
        <v>34446099</v>
      </c>
      <c r="AE31" s="3">
        <v>46201092</v>
      </c>
      <c r="AF31" s="3">
        <v>38088031</v>
      </c>
      <c r="AG31" s="3">
        <v>46175008</v>
      </c>
      <c r="AH31" s="3">
        <v>38337718</v>
      </c>
      <c r="AI31" s="3">
        <v>46457399</v>
      </c>
      <c r="AJ31" s="3">
        <v>37538060</v>
      </c>
      <c r="AK31" s="3">
        <v>53110437</v>
      </c>
      <c r="AL31" s="3">
        <v>38923322</v>
      </c>
      <c r="AM31" s="3">
        <v>49688801</v>
      </c>
      <c r="AN31" s="3">
        <v>51155870</v>
      </c>
    </row>
    <row r="32" spans="1:40" hidden="1">
      <c r="A32" s="2">
        <v>13</v>
      </c>
      <c r="B32" s="2">
        <v>1</v>
      </c>
      <c r="C32" s="3">
        <v>51084946</v>
      </c>
      <c r="D32" s="3">
        <v>31858255</v>
      </c>
      <c r="E32" s="3">
        <v>52688928</v>
      </c>
      <c r="F32" s="3">
        <v>32697878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idden="1">
      <c r="A33" s="2">
        <v>13</v>
      </c>
      <c r="B33" s="2">
        <v>2</v>
      </c>
      <c r="C33" s="3">
        <v>8620974</v>
      </c>
      <c r="D33" s="3">
        <v>6485608</v>
      </c>
      <c r="E33" s="3">
        <v>9144974</v>
      </c>
      <c r="F33" s="3">
        <v>4708955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idden="1">
      <c r="A34" s="2">
        <v>13</v>
      </c>
      <c r="B34" s="2">
        <v>3</v>
      </c>
      <c r="C34" s="3">
        <v>112193902</v>
      </c>
      <c r="D34" s="3">
        <v>99313219</v>
      </c>
      <c r="E34" s="3">
        <v>114094266</v>
      </c>
      <c r="F34" s="3">
        <v>101504247</v>
      </c>
      <c r="G34" s="3">
        <v>54624</v>
      </c>
      <c r="H34" s="3">
        <v>54624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>
      <c r="A35" s="2">
        <v>15</v>
      </c>
      <c r="B35" s="2">
        <v>1</v>
      </c>
      <c r="C35" s="3">
        <v>14505048</v>
      </c>
      <c r="D35" s="3">
        <v>8034787</v>
      </c>
      <c r="E35" s="3">
        <v>13867872</v>
      </c>
      <c r="F35" s="3">
        <v>9750109</v>
      </c>
      <c r="G35" s="3">
        <v>12319952</v>
      </c>
      <c r="H35" s="3">
        <v>8763435</v>
      </c>
      <c r="I35" s="3">
        <v>5781015</v>
      </c>
      <c r="J35" s="3">
        <v>5234313</v>
      </c>
      <c r="K35" s="3">
        <v>4060277</v>
      </c>
      <c r="L35" s="3">
        <v>3536205</v>
      </c>
      <c r="M35" s="3">
        <v>4705206</v>
      </c>
      <c r="N35" s="3">
        <v>4213593</v>
      </c>
      <c r="O35" s="3">
        <v>4715671</v>
      </c>
      <c r="P35" s="3">
        <v>3958513</v>
      </c>
      <c r="Q35" s="3">
        <v>5213457</v>
      </c>
      <c r="R35" s="3">
        <v>4243889</v>
      </c>
      <c r="S35" s="3">
        <v>8986490</v>
      </c>
      <c r="T35" s="3">
        <v>6339996</v>
      </c>
      <c r="U35" s="3">
        <v>11679919</v>
      </c>
      <c r="V35" s="3">
        <v>9807426</v>
      </c>
      <c r="W35" s="3">
        <v>11858589</v>
      </c>
      <c r="X35" s="3">
        <v>9298226</v>
      </c>
      <c r="Y35" s="3">
        <v>12259558</v>
      </c>
      <c r="Z35" s="3">
        <v>10315589</v>
      </c>
      <c r="AA35" s="3">
        <v>12637175</v>
      </c>
      <c r="AB35" s="3">
        <v>11510500</v>
      </c>
      <c r="AC35" s="3">
        <v>8641080</v>
      </c>
      <c r="AD35" s="3">
        <v>7202069</v>
      </c>
      <c r="AE35" s="3">
        <v>9043532</v>
      </c>
      <c r="AF35" s="3">
        <v>7965142</v>
      </c>
      <c r="AG35" s="3">
        <v>11004332</v>
      </c>
      <c r="AH35" s="3">
        <v>9744168</v>
      </c>
      <c r="AI35" s="4">
        <v>15531995</v>
      </c>
      <c r="AJ35" s="4">
        <v>13910002</v>
      </c>
      <c r="AK35" s="4">
        <v>14616149</v>
      </c>
      <c r="AL35" s="4">
        <v>14281178</v>
      </c>
      <c r="AM35" s="4">
        <v>12786926</v>
      </c>
      <c r="AN35" s="4">
        <v>12997265</v>
      </c>
    </row>
    <row r="36" spans="1:40">
      <c r="A36" s="2">
        <v>15</v>
      </c>
      <c r="B36" s="2">
        <v>2</v>
      </c>
      <c r="C36" s="3">
        <v>481054</v>
      </c>
      <c r="D36" s="3">
        <v>297164</v>
      </c>
      <c r="E36" s="3">
        <v>508054</v>
      </c>
      <c r="F36" s="3">
        <v>349554</v>
      </c>
      <c r="G36" s="3">
        <v>2886771</v>
      </c>
      <c r="H36" s="3">
        <v>1564557</v>
      </c>
      <c r="I36" s="3">
        <v>3025000</v>
      </c>
      <c r="J36" s="3">
        <v>403925</v>
      </c>
      <c r="K36" s="3">
        <v>2532564</v>
      </c>
      <c r="L36" s="3">
        <v>1749291</v>
      </c>
      <c r="M36" s="3">
        <v>1838431</v>
      </c>
      <c r="N36" s="3">
        <v>979448</v>
      </c>
      <c r="O36" s="3">
        <v>2202393</v>
      </c>
      <c r="P36" s="3">
        <v>2197460</v>
      </c>
      <c r="Q36" s="3">
        <v>3927693</v>
      </c>
      <c r="R36" s="3">
        <v>2732230</v>
      </c>
      <c r="S36" s="3">
        <v>7829067</v>
      </c>
      <c r="T36" s="3">
        <v>7254963</v>
      </c>
      <c r="U36" s="3">
        <v>19418266</v>
      </c>
      <c r="V36" s="3">
        <v>16897207</v>
      </c>
      <c r="W36" s="3">
        <v>10422042</v>
      </c>
      <c r="X36" s="3">
        <v>9669499</v>
      </c>
      <c r="Y36" s="3">
        <v>12094042</v>
      </c>
      <c r="Z36" s="3">
        <v>9060853</v>
      </c>
      <c r="AA36" s="3">
        <v>13160000</v>
      </c>
      <c r="AB36" s="3">
        <v>13122430</v>
      </c>
      <c r="AC36" s="3">
        <v>9160000</v>
      </c>
      <c r="AD36" s="3">
        <v>8750322</v>
      </c>
      <c r="AE36" s="3">
        <v>9160000</v>
      </c>
      <c r="AF36" s="3">
        <v>9111341</v>
      </c>
      <c r="AG36" s="3">
        <v>12160000</v>
      </c>
      <c r="AH36" s="3">
        <v>12113627</v>
      </c>
      <c r="AI36" s="3">
        <v>13660000</v>
      </c>
      <c r="AJ36" s="3">
        <v>13657280</v>
      </c>
      <c r="AK36" s="3">
        <v>13613627</v>
      </c>
      <c r="AL36" s="3">
        <v>13612173</v>
      </c>
      <c r="AM36" s="3">
        <v>13613627</v>
      </c>
      <c r="AN36" s="3">
        <v>13613627</v>
      </c>
    </row>
    <row r="37" spans="1:40">
      <c r="A37" s="2">
        <v>15</v>
      </c>
      <c r="B37" s="2">
        <v>3</v>
      </c>
      <c r="C37" s="3">
        <v>11479186</v>
      </c>
      <c r="D37" s="3">
        <v>10712103</v>
      </c>
      <c r="E37" s="3">
        <v>11858005</v>
      </c>
      <c r="F37" s="3">
        <v>10060193</v>
      </c>
      <c r="G37" s="3">
        <v>11649670</v>
      </c>
      <c r="H37" s="3">
        <v>9339129</v>
      </c>
      <c r="I37" s="3">
        <v>18537453</v>
      </c>
      <c r="J37" s="3">
        <v>16571654</v>
      </c>
      <c r="K37" s="3">
        <v>19321622</v>
      </c>
      <c r="L37" s="3">
        <v>19104646</v>
      </c>
      <c r="M37" s="3">
        <v>23976884</v>
      </c>
      <c r="N37" s="3">
        <v>23638764</v>
      </c>
      <c r="O37" s="3">
        <v>25631922</v>
      </c>
      <c r="P37" s="3">
        <v>25170076</v>
      </c>
      <c r="Q37" s="3">
        <v>27164649</v>
      </c>
      <c r="R37" s="3">
        <v>26756705</v>
      </c>
      <c r="S37" s="3">
        <v>32594928</v>
      </c>
      <c r="T37" s="3">
        <v>31912841</v>
      </c>
      <c r="U37" s="3">
        <v>36833602</v>
      </c>
      <c r="V37" s="3">
        <v>36589773</v>
      </c>
      <c r="W37" s="3">
        <v>39443275</v>
      </c>
      <c r="X37" s="3">
        <v>39248276</v>
      </c>
      <c r="Y37" s="3">
        <v>43575077</v>
      </c>
      <c r="Z37" s="3">
        <v>43251128</v>
      </c>
      <c r="AA37" s="3">
        <v>57909922</v>
      </c>
      <c r="AB37" s="3">
        <v>49163776</v>
      </c>
      <c r="AC37" s="3">
        <v>63480190</v>
      </c>
      <c r="AD37" s="3">
        <v>52887063</v>
      </c>
      <c r="AE37" s="3">
        <v>69297067</v>
      </c>
      <c r="AF37" s="3">
        <v>54331510</v>
      </c>
      <c r="AG37" s="3">
        <v>74004864</v>
      </c>
      <c r="AH37" s="3">
        <v>54111498</v>
      </c>
      <c r="AI37" s="3">
        <v>80101557</v>
      </c>
      <c r="AJ37" s="3">
        <v>54053645</v>
      </c>
      <c r="AK37" s="3">
        <v>88035298</v>
      </c>
      <c r="AL37" s="3">
        <v>55219345</v>
      </c>
      <c r="AM37" s="3">
        <v>83703338</v>
      </c>
      <c r="AN37" s="3">
        <v>85183696</v>
      </c>
    </row>
    <row r="38" spans="1:40">
      <c r="A38" s="2">
        <v>16</v>
      </c>
      <c r="B38" s="2">
        <v>1</v>
      </c>
      <c r="C38" s="3">
        <v>49809893</v>
      </c>
      <c r="D38" s="3">
        <v>35059022</v>
      </c>
      <c r="E38" s="3">
        <v>50874082</v>
      </c>
      <c r="F38" s="3">
        <v>29030564</v>
      </c>
      <c r="G38" s="3">
        <v>53170060</v>
      </c>
      <c r="H38" s="3">
        <v>40178594</v>
      </c>
      <c r="I38" s="3">
        <v>62053122</v>
      </c>
      <c r="J38" s="3">
        <v>53168994</v>
      </c>
      <c r="K38" s="3">
        <v>45973755</v>
      </c>
      <c r="L38" s="3">
        <v>34487223</v>
      </c>
      <c r="M38" s="3">
        <v>46807529</v>
      </c>
      <c r="N38" s="3">
        <v>38721359</v>
      </c>
      <c r="O38" s="3">
        <v>49362348</v>
      </c>
      <c r="P38" s="3">
        <v>39423977</v>
      </c>
      <c r="Q38" s="3">
        <v>71478661</v>
      </c>
      <c r="R38" s="3">
        <v>57094865</v>
      </c>
      <c r="S38" s="3">
        <v>79236953</v>
      </c>
      <c r="T38" s="3">
        <v>65911633</v>
      </c>
      <c r="U38" s="3">
        <v>93206382</v>
      </c>
      <c r="V38" s="3">
        <v>68540991</v>
      </c>
      <c r="W38" s="3">
        <v>119305522</v>
      </c>
      <c r="X38" s="3">
        <v>79635242</v>
      </c>
      <c r="Y38" s="3">
        <v>181033103</v>
      </c>
      <c r="Z38" s="3">
        <v>146292224</v>
      </c>
      <c r="AA38" s="3">
        <v>191274846</v>
      </c>
      <c r="AB38" s="3">
        <v>172960566</v>
      </c>
      <c r="AC38" s="3">
        <v>232131069</v>
      </c>
      <c r="AD38" s="3">
        <v>216248741</v>
      </c>
      <c r="AE38" s="3">
        <v>298165620</v>
      </c>
      <c r="AF38" s="3">
        <v>291332679</v>
      </c>
      <c r="AG38" s="3">
        <v>363582858</v>
      </c>
      <c r="AH38" s="3">
        <v>359313846</v>
      </c>
      <c r="AI38" s="4">
        <v>407034803</v>
      </c>
      <c r="AJ38" s="4">
        <v>385429382</v>
      </c>
      <c r="AK38" s="4">
        <v>425564156</v>
      </c>
      <c r="AL38" s="4">
        <v>409881935</v>
      </c>
      <c r="AM38" s="4">
        <v>452051608</v>
      </c>
      <c r="AN38" s="4">
        <v>400740965</v>
      </c>
    </row>
    <row r="39" spans="1:40">
      <c r="A39" s="2">
        <v>16</v>
      </c>
      <c r="B39" s="2">
        <v>2</v>
      </c>
      <c r="C39" s="3">
        <v>114728209</v>
      </c>
      <c r="D39" s="3">
        <v>112632017</v>
      </c>
      <c r="E39" s="3">
        <v>162044500</v>
      </c>
      <c r="F39" s="3">
        <v>61329490</v>
      </c>
      <c r="G39" s="3">
        <v>175789945</v>
      </c>
      <c r="H39" s="3">
        <v>61013972</v>
      </c>
      <c r="I39" s="3">
        <v>109078029</v>
      </c>
      <c r="J39" s="3">
        <v>46401155</v>
      </c>
      <c r="K39" s="3">
        <v>47970435</v>
      </c>
      <c r="L39" s="3">
        <v>30251238</v>
      </c>
      <c r="M39" s="3">
        <v>94211398</v>
      </c>
      <c r="N39" s="3">
        <v>24612514</v>
      </c>
      <c r="O39" s="3">
        <v>28432066</v>
      </c>
      <c r="P39" s="3">
        <v>7315015</v>
      </c>
      <c r="Q39" s="3">
        <v>20245358</v>
      </c>
      <c r="R39" s="3">
        <v>7413979</v>
      </c>
      <c r="S39" s="3">
        <v>24506279</v>
      </c>
      <c r="T39" s="3">
        <v>13738340</v>
      </c>
      <c r="U39" s="3">
        <v>355417436</v>
      </c>
      <c r="V39" s="3">
        <v>318067885</v>
      </c>
      <c r="W39" s="3">
        <v>121353658</v>
      </c>
      <c r="X39" s="3">
        <v>109324831</v>
      </c>
      <c r="Y39" s="3">
        <v>16317800</v>
      </c>
      <c r="Z39" s="3">
        <v>8819555</v>
      </c>
      <c r="AA39" s="3">
        <v>139902000</v>
      </c>
      <c r="AB39" s="3">
        <v>114955940</v>
      </c>
      <c r="AC39" s="3">
        <v>90531106</v>
      </c>
      <c r="AD39" s="3">
        <v>82351136</v>
      </c>
      <c r="AE39" s="3">
        <v>84902000</v>
      </c>
      <c r="AF39" s="3">
        <v>69684961</v>
      </c>
      <c r="AG39" s="3">
        <v>63457858</v>
      </c>
      <c r="AH39" s="3">
        <v>58047903</v>
      </c>
      <c r="AI39" s="3">
        <v>57999181</v>
      </c>
      <c r="AJ39" s="3">
        <v>56364341</v>
      </c>
      <c r="AK39" s="3">
        <v>41059203</v>
      </c>
      <c r="AL39" s="3">
        <v>40446865</v>
      </c>
      <c r="AM39" s="3">
        <v>45329981</v>
      </c>
      <c r="AN39" s="3">
        <v>45329981</v>
      </c>
    </row>
    <row r="40" spans="1:40">
      <c r="A40" s="2">
        <v>16</v>
      </c>
      <c r="B40" s="2">
        <v>3</v>
      </c>
      <c r="C40" s="3">
        <v>111386501</v>
      </c>
      <c r="D40" s="3">
        <v>81634646</v>
      </c>
      <c r="E40" s="3">
        <v>114631965</v>
      </c>
      <c r="F40" s="3">
        <v>72670632</v>
      </c>
      <c r="G40" s="3">
        <v>102284922</v>
      </c>
      <c r="H40" s="3">
        <v>87083418</v>
      </c>
      <c r="I40" s="3">
        <v>97815550</v>
      </c>
      <c r="J40" s="3">
        <v>81950709</v>
      </c>
      <c r="K40" s="3">
        <v>99806259</v>
      </c>
      <c r="L40" s="3">
        <v>84498419</v>
      </c>
      <c r="M40" s="3">
        <v>108146841</v>
      </c>
      <c r="N40" s="3">
        <v>92670163</v>
      </c>
      <c r="O40" s="3">
        <v>117242889</v>
      </c>
      <c r="P40" s="3">
        <v>98674909</v>
      </c>
      <c r="Q40" s="3">
        <v>128283688</v>
      </c>
      <c r="R40" s="3">
        <v>110942351</v>
      </c>
      <c r="S40" s="3">
        <v>147475345</v>
      </c>
      <c r="T40" s="3">
        <v>124130853</v>
      </c>
      <c r="U40" s="3">
        <v>175671001</v>
      </c>
      <c r="V40" s="3">
        <v>138586055</v>
      </c>
      <c r="W40" s="3">
        <v>181198086</v>
      </c>
      <c r="X40" s="3">
        <v>157824262</v>
      </c>
      <c r="Y40" s="3">
        <v>212317173</v>
      </c>
      <c r="Z40" s="3">
        <v>167629172</v>
      </c>
      <c r="AA40" s="3">
        <v>270100179</v>
      </c>
      <c r="AB40" s="3">
        <v>207415375</v>
      </c>
      <c r="AC40" s="3">
        <v>323746507</v>
      </c>
      <c r="AD40" s="3">
        <v>274667620</v>
      </c>
      <c r="AE40" s="3">
        <v>351633474</v>
      </c>
      <c r="AF40" s="3">
        <v>280828535</v>
      </c>
      <c r="AG40" s="3">
        <v>385926788</v>
      </c>
      <c r="AH40" s="3">
        <v>313177202</v>
      </c>
      <c r="AI40" s="3">
        <v>413490253</v>
      </c>
      <c r="AJ40" s="3">
        <v>344531543</v>
      </c>
      <c r="AK40" s="3">
        <v>408503244</v>
      </c>
      <c r="AL40" s="3">
        <v>331014117</v>
      </c>
      <c r="AM40" s="3">
        <v>376601483</v>
      </c>
      <c r="AN40" s="3">
        <v>364582475</v>
      </c>
    </row>
    <row r="41" spans="1:40" hidden="1">
      <c r="A41" s="2">
        <v>17</v>
      </c>
      <c r="B41" s="2">
        <v>1</v>
      </c>
      <c r="C41" s="3">
        <v>592468</v>
      </c>
      <c r="D41" s="3">
        <v>564373</v>
      </c>
      <c r="E41" s="3">
        <v>657116</v>
      </c>
      <c r="F41" s="3">
        <v>607002</v>
      </c>
      <c r="G41" s="3">
        <v>833533</v>
      </c>
      <c r="H41" s="3">
        <v>796161</v>
      </c>
      <c r="I41" s="3">
        <v>954168</v>
      </c>
      <c r="J41" s="3">
        <v>952478</v>
      </c>
      <c r="K41" s="3">
        <v>1156936</v>
      </c>
      <c r="L41" s="3">
        <v>976992</v>
      </c>
      <c r="M41" s="3">
        <v>1023546</v>
      </c>
      <c r="N41" s="3">
        <v>734333</v>
      </c>
      <c r="O41" s="3">
        <v>770261</v>
      </c>
      <c r="P41" s="3">
        <v>702629</v>
      </c>
      <c r="Q41" s="3">
        <v>933105</v>
      </c>
      <c r="R41" s="3">
        <v>784872</v>
      </c>
      <c r="S41" s="3">
        <v>1516304</v>
      </c>
      <c r="T41" s="3">
        <v>1301735</v>
      </c>
      <c r="U41" s="3">
        <v>1808163</v>
      </c>
      <c r="V41" s="3">
        <v>1725450</v>
      </c>
      <c r="W41" s="3">
        <v>1890895</v>
      </c>
      <c r="X41" s="3">
        <v>1796090</v>
      </c>
      <c r="Y41" s="3">
        <v>2022492</v>
      </c>
      <c r="Z41" s="3">
        <v>1957544</v>
      </c>
      <c r="AA41" s="3">
        <v>2320780</v>
      </c>
      <c r="AB41" s="3">
        <v>2059256</v>
      </c>
      <c r="AC41" s="3">
        <v>2088364</v>
      </c>
      <c r="AD41" s="3">
        <v>1830626</v>
      </c>
      <c r="AE41" s="3">
        <v>1313194</v>
      </c>
      <c r="AF41" s="3">
        <v>1248313</v>
      </c>
      <c r="AG41" s="3">
        <v>1491222</v>
      </c>
      <c r="AH41" s="3">
        <v>1251037</v>
      </c>
      <c r="AI41" s="4">
        <v>1595894</v>
      </c>
      <c r="AJ41" s="4">
        <v>1484859</v>
      </c>
      <c r="AK41" s="4">
        <v>1758167</v>
      </c>
      <c r="AL41" s="4">
        <v>1637305</v>
      </c>
      <c r="AM41" s="4">
        <v>1803665</v>
      </c>
      <c r="AN41" s="4">
        <v>1727098</v>
      </c>
    </row>
    <row r="42" spans="1:40" hidden="1">
      <c r="A42" s="2">
        <v>17</v>
      </c>
      <c r="B42" s="2">
        <v>2</v>
      </c>
      <c r="C42" s="3">
        <v>108905</v>
      </c>
      <c r="D42" s="3">
        <v>93203</v>
      </c>
      <c r="E42" s="3">
        <v>113905</v>
      </c>
      <c r="F42" s="3">
        <v>100043</v>
      </c>
      <c r="G42" s="3">
        <v>175934</v>
      </c>
      <c r="H42" s="3">
        <v>114322</v>
      </c>
      <c r="I42" s="3">
        <v>113882</v>
      </c>
      <c r="J42" s="3">
        <v>88168</v>
      </c>
      <c r="K42" s="3">
        <v>111240</v>
      </c>
      <c r="L42" s="3">
        <v>100219</v>
      </c>
      <c r="M42" s="3">
        <v>111240</v>
      </c>
      <c r="N42" s="3">
        <v>101416</v>
      </c>
      <c r="O42" s="3">
        <v>111240</v>
      </c>
      <c r="P42" s="3">
        <v>86622</v>
      </c>
      <c r="Q42" s="3">
        <v>96180</v>
      </c>
      <c r="R42" s="3">
        <v>94706</v>
      </c>
      <c r="S42" s="3">
        <v>100000</v>
      </c>
      <c r="T42" s="3">
        <v>97824</v>
      </c>
      <c r="U42" s="3">
        <v>97240</v>
      </c>
      <c r="V42" s="3">
        <v>96869</v>
      </c>
      <c r="W42" s="3">
        <v>100980</v>
      </c>
      <c r="X42" s="3">
        <v>73235</v>
      </c>
      <c r="Y42" s="3">
        <v>100980</v>
      </c>
      <c r="Z42" s="3">
        <v>85448</v>
      </c>
      <c r="AA42" s="3">
        <v>130000</v>
      </c>
      <c r="AB42" s="3">
        <v>69048</v>
      </c>
      <c r="AC42" s="3">
        <v>168000</v>
      </c>
      <c r="AD42" s="3">
        <v>118875</v>
      </c>
      <c r="AE42" s="3">
        <v>100000</v>
      </c>
      <c r="AF42" s="3">
        <v>86888</v>
      </c>
      <c r="AG42" s="3">
        <v>200000</v>
      </c>
      <c r="AH42" s="3">
        <v>91121</v>
      </c>
      <c r="AI42" s="3">
        <v>300000</v>
      </c>
      <c r="AJ42" s="3">
        <v>298012</v>
      </c>
      <c r="AK42" s="3">
        <v>291121</v>
      </c>
      <c r="AL42" s="3">
        <v>261527</v>
      </c>
      <c r="AM42" s="3">
        <v>291121</v>
      </c>
      <c r="AN42" s="3">
        <v>291121</v>
      </c>
    </row>
    <row r="43" spans="1:40" hidden="1">
      <c r="A43" s="2">
        <v>17</v>
      </c>
      <c r="B43" s="2">
        <v>3</v>
      </c>
      <c r="C43" s="3">
        <v>5350611</v>
      </c>
      <c r="D43" s="3">
        <v>4606672</v>
      </c>
      <c r="E43" s="3">
        <v>5441888</v>
      </c>
      <c r="F43" s="3">
        <v>4730106</v>
      </c>
      <c r="G43" s="3">
        <v>5431524</v>
      </c>
      <c r="H43" s="3">
        <v>4971001</v>
      </c>
      <c r="I43" s="3">
        <v>5596473</v>
      </c>
      <c r="J43" s="3">
        <v>5109172</v>
      </c>
      <c r="K43" s="3">
        <v>5738348</v>
      </c>
      <c r="L43" s="3">
        <v>4833115</v>
      </c>
      <c r="M43" s="3">
        <v>6413309</v>
      </c>
      <c r="N43" s="3">
        <v>5135555</v>
      </c>
      <c r="O43" s="3">
        <v>7246802</v>
      </c>
      <c r="P43" s="3">
        <v>6182008</v>
      </c>
      <c r="Q43" s="3">
        <v>7838992</v>
      </c>
      <c r="R43" s="3">
        <v>6511234</v>
      </c>
      <c r="S43" s="3">
        <v>8398671</v>
      </c>
      <c r="T43" s="3">
        <v>7120186</v>
      </c>
      <c r="U43" s="3">
        <v>9628717</v>
      </c>
      <c r="V43" s="3">
        <v>7857519</v>
      </c>
      <c r="W43" s="3">
        <v>10402952</v>
      </c>
      <c r="X43" s="3">
        <v>7992548</v>
      </c>
      <c r="Y43" s="3">
        <v>11988426</v>
      </c>
      <c r="Z43" s="3">
        <v>9343457</v>
      </c>
      <c r="AA43" s="3">
        <v>13234990</v>
      </c>
      <c r="AB43" s="3">
        <v>10080918</v>
      </c>
      <c r="AC43" s="3">
        <v>14649630</v>
      </c>
      <c r="AD43" s="3">
        <v>10909158</v>
      </c>
      <c r="AE43" s="3">
        <v>17100439</v>
      </c>
      <c r="AF43" s="3">
        <v>11884152</v>
      </c>
      <c r="AG43" s="3">
        <v>18335720</v>
      </c>
      <c r="AH43" s="3">
        <v>12375187</v>
      </c>
      <c r="AI43" s="3">
        <v>19599149</v>
      </c>
      <c r="AJ43" s="3">
        <v>13146323</v>
      </c>
      <c r="AK43" s="3">
        <v>22422515</v>
      </c>
      <c r="AL43" s="3">
        <v>14890629</v>
      </c>
      <c r="AM43" s="3">
        <v>22470385</v>
      </c>
      <c r="AN43" s="3">
        <v>23014812</v>
      </c>
    </row>
    <row r="44" spans="1:40" hidden="1">
      <c r="A44" s="2">
        <v>18</v>
      </c>
      <c r="B44" s="2">
        <v>1</v>
      </c>
      <c r="C44" s="3">
        <v>51207998</v>
      </c>
      <c r="D44" s="3">
        <v>30587222</v>
      </c>
      <c r="E44" s="3">
        <v>55952079</v>
      </c>
      <c r="F44" s="3">
        <v>28717467</v>
      </c>
      <c r="G44" s="3">
        <v>37865240</v>
      </c>
      <c r="H44" s="3">
        <v>27370750</v>
      </c>
      <c r="I44" s="3">
        <v>34123254</v>
      </c>
      <c r="J44" s="3">
        <v>23148953</v>
      </c>
      <c r="K44" s="3">
        <v>36164331</v>
      </c>
      <c r="L44" s="3">
        <v>24998100</v>
      </c>
      <c r="M44" s="3">
        <v>38370362</v>
      </c>
      <c r="N44" s="3">
        <v>29595845</v>
      </c>
      <c r="O44" s="3">
        <v>41695366</v>
      </c>
      <c r="P44" s="3">
        <v>32969979</v>
      </c>
      <c r="Q44" s="3">
        <v>36023538</v>
      </c>
      <c r="R44" s="3">
        <v>34397354</v>
      </c>
      <c r="S44" s="3">
        <v>46435082</v>
      </c>
      <c r="T44" s="3">
        <v>41434496</v>
      </c>
      <c r="U44" s="3">
        <v>46999477</v>
      </c>
      <c r="V44" s="3">
        <v>43408528</v>
      </c>
      <c r="W44" s="3">
        <v>51360757</v>
      </c>
      <c r="X44" s="3">
        <v>47739252</v>
      </c>
      <c r="Y44" s="3">
        <v>48003961</v>
      </c>
      <c r="Z44" s="3">
        <v>46711736</v>
      </c>
      <c r="AA44" s="3">
        <v>65417295</v>
      </c>
      <c r="AB44" s="3">
        <v>64324227</v>
      </c>
      <c r="AC44" s="3">
        <v>79751114</v>
      </c>
      <c r="AD44" s="3">
        <v>70940601</v>
      </c>
      <c r="AE44" s="3">
        <v>89846586</v>
      </c>
      <c r="AF44" s="3">
        <v>83175261</v>
      </c>
      <c r="AG44" s="3">
        <v>82501415</v>
      </c>
      <c r="AH44" s="3">
        <v>62725068</v>
      </c>
      <c r="AI44" s="4">
        <v>83995760</v>
      </c>
      <c r="AJ44" s="4">
        <v>64450360</v>
      </c>
      <c r="AK44" s="4">
        <v>64371505</v>
      </c>
      <c r="AL44" s="4">
        <v>60111862</v>
      </c>
      <c r="AM44" s="4">
        <v>68886508</v>
      </c>
      <c r="AN44" s="4">
        <v>66402058</v>
      </c>
    </row>
    <row r="45" spans="1:40" hidden="1">
      <c r="A45" s="2">
        <v>18</v>
      </c>
      <c r="B45" s="2">
        <v>2</v>
      </c>
      <c r="C45" s="3">
        <v>13166465</v>
      </c>
      <c r="D45" s="3">
        <v>7620597</v>
      </c>
      <c r="E45" s="3">
        <v>13561512</v>
      </c>
      <c r="F45" s="3">
        <v>4983387</v>
      </c>
      <c r="G45" s="3">
        <v>14043250</v>
      </c>
      <c r="H45" s="3">
        <v>5760102</v>
      </c>
      <c r="I45" s="3">
        <v>8691519</v>
      </c>
      <c r="J45" s="3">
        <v>3116274</v>
      </c>
      <c r="K45" s="3">
        <v>8489884</v>
      </c>
      <c r="L45" s="3">
        <v>1692484</v>
      </c>
      <c r="M45" s="3">
        <v>8489884</v>
      </c>
      <c r="N45" s="3">
        <v>194575</v>
      </c>
      <c r="O45" s="3">
        <v>17789884</v>
      </c>
      <c r="P45" s="3">
        <v>13796209</v>
      </c>
      <c r="Q45" s="3">
        <v>15105580</v>
      </c>
      <c r="R45" s="3">
        <v>13276734</v>
      </c>
      <c r="S45" s="3">
        <v>95886934</v>
      </c>
      <c r="T45" s="3">
        <v>94435627</v>
      </c>
      <c r="U45" s="3">
        <v>27638226</v>
      </c>
      <c r="V45" s="3">
        <v>27180470</v>
      </c>
      <c r="W45" s="3">
        <v>27212573</v>
      </c>
      <c r="X45" s="3">
        <v>26748077</v>
      </c>
      <c r="Y45" s="3">
        <v>18227958</v>
      </c>
      <c r="Z45" s="3">
        <v>18168846</v>
      </c>
      <c r="AA45" s="3">
        <v>7780000</v>
      </c>
      <c r="AB45" s="3">
        <v>7531365</v>
      </c>
      <c r="AC45" s="3">
        <v>7930800</v>
      </c>
      <c r="AD45" s="3">
        <v>7730025</v>
      </c>
      <c r="AE45" s="3">
        <v>7780000</v>
      </c>
      <c r="AF45" s="3">
        <v>6995920</v>
      </c>
      <c r="AG45" s="3">
        <v>7780000</v>
      </c>
      <c r="AH45" s="3">
        <v>7300744</v>
      </c>
      <c r="AI45" s="3">
        <v>7780000</v>
      </c>
      <c r="AJ45" s="3">
        <v>7310719</v>
      </c>
      <c r="AK45" s="3">
        <v>7300000</v>
      </c>
      <c r="AL45" s="3">
        <v>7270296</v>
      </c>
      <c r="AM45" s="3">
        <v>7300000</v>
      </c>
      <c r="AN45" s="3">
        <v>7300000</v>
      </c>
    </row>
    <row r="46" spans="1:40" hidden="1">
      <c r="A46" s="2">
        <v>18</v>
      </c>
      <c r="B46" s="2">
        <v>3</v>
      </c>
      <c r="C46" s="3">
        <v>146118967</v>
      </c>
      <c r="D46" s="3">
        <v>120747730</v>
      </c>
      <c r="E46" s="3">
        <v>147385388</v>
      </c>
      <c r="F46" s="3">
        <v>111301702</v>
      </c>
      <c r="G46" s="3">
        <v>151457336</v>
      </c>
      <c r="H46" s="3">
        <v>117227787</v>
      </c>
      <c r="I46" s="3">
        <v>151983519</v>
      </c>
      <c r="J46" s="3">
        <v>113062276</v>
      </c>
      <c r="K46" s="3">
        <v>154091316</v>
      </c>
      <c r="L46" s="3">
        <v>119406082</v>
      </c>
      <c r="M46" s="3">
        <v>161729885</v>
      </c>
      <c r="N46" s="3">
        <v>127227462</v>
      </c>
      <c r="O46" s="3">
        <v>173898739</v>
      </c>
      <c r="P46" s="3">
        <v>143317067</v>
      </c>
      <c r="Q46" s="3">
        <v>188096950</v>
      </c>
      <c r="R46" s="3">
        <v>161983437</v>
      </c>
      <c r="S46" s="3">
        <v>209712245</v>
      </c>
      <c r="T46" s="3">
        <v>186580214</v>
      </c>
      <c r="U46" s="3">
        <v>239564428</v>
      </c>
      <c r="V46" s="3">
        <v>217446458</v>
      </c>
      <c r="W46" s="3">
        <v>254688361</v>
      </c>
      <c r="X46" s="3">
        <v>228502643</v>
      </c>
      <c r="Y46" s="3">
        <v>284185255</v>
      </c>
      <c r="Z46" s="3">
        <v>257708771</v>
      </c>
      <c r="AA46" s="3">
        <v>333827103</v>
      </c>
      <c r="AB46" s="3">
        <v>304174562</v>
      </c>
      <c r="AC46" s="3">
        <v>352914020</v>
      </c>
      <c r="AD46" s="3">
        <v>316445742</v>
      </c>
      <c r="AE46" s="3">
        <v>420866159</v>
      </c>
      <c r="AF46" s="3">
        <v>341589327</v>
      </c>
      <c r="AG46" s="3">
        <v>619733892</v>
      </c>
      <c r="AH46" s="3">
        <v>379795376</v>
      </c>
      <c r="AI46" s="3">
        <v>672169109</v>
      </c>
      <c r="AJ46" s="3">
        <v>397349523</v>
      </c>
      <c r="AK46" s="3">
        <v>738546200</v>
      </c>
      <c r="AL46" s="3">
        <v>412667672</v>
      </c>
      <c r="AM46" s="3">
        <v>570597352</v>
      </c>
      <c r="AN46" s="3">
        <v>585706679</v>
      </c>
    </row>
    <row r="47" spans="1:40" hidden="1">
      <c r="A47" s="2">
        <v>19</v>
      </c>
      <c r="B47" s="2">
        <v>1</v>
      </c>
      <c r="C47" s="3">
        <v>17932056</v>
      </c>
      <c r="D47" s="3">
        <v>14744774</v>
      </c>
      <c r="E47" s="3">
        <v>24803760</v>
      </c>
      <c r="F47" s="3">
        <v>23092043</v>
      </c>
      <c r="G47" s="3">
        <v>29576709</v>
      </c>
      <c r="H47" s="3">
        <v>29038873</v>
      </c>
      <c r="I47" s="3">
        <v>28782212</v>
      </c>
      <c r="J47" s="3">
        <v>27978217</v>
      </c>
      <c r="K47" s="3">
        <v>29943701</v>
      </c>
      <c r="L47" s="3">
        <v>27935816</v>
      </c>
      <c r="M47" s="3">
        <v>30640005</v>
      </c>
      <c r="N47" s="3">
        <v>26150352</v>
      </c>
      <c r="O47" s="3">
        <v>31941924</v>
      </c>
      <c r="P47" s="3">
        <v>27970370</v>
      </c>
      <c r="Q47" s="3">
        <v>29565232</v>
      </c>
      <c r="R47" s="3">
        <v>28794855</v>
      </c>
      <c r="S47" s="3">
        <v>30925429</v>
      </c>
      <c r="T47" s="3">
        <v>30054974</v>
      </c>
      <c r="U47" s="3">
        <v>32895690</v>
      </c>
      <c r="V47" s="3">
        <v>31465206</v>
      </c>
      <c r="W47" s="3">
        <v>34794593</v>
      </c>
      <c r="X47" s="3">
        <v>34019273</v>
      </c>
      <c r="Y47" s="3">
        <v>39504101</v>
      </c>
      <c r="Z47" s="3">
        <v>38363574</v>
      </c>
      <c r="AA47" s="3">
        <v>48482617</v>
      </c>
      <c r="AB47" s="3">
        <v>41500352</v>
      </c>
      <c r="AC47" s="3">
        <v>49100721</v>
      </c>
      <c r="AD47" s="3">
        <v>43934932</v>
      </c>
      <c r="AE47" s="3">
        <v>49572916</v>
      </c>
      <c r="AF47" s="3">
        <v>47903993</v>
      </c>
      <c r="AG47" s="3">
        <v>57204012</v>
      </c>
      <c r="AH47" s="3">
        <v>56643521</v>
      </c>
      <c r="AI47" s="4">
        <v>69500512</v>
      </c>
      <c r="AJ47" s="4">
        <v>67691454</v>
      </c>
      <c r="AK47" s="3">
        <v>0</v>
      </c>
      <c r="AL47" s="3">
        <v>0</v>
      </c>
      <c r="AM47" s="3">
        <v>0</v>
      </c>
      <c r="AN47" s="3">
        <v>0</v>
      </c>
    </row>
    <row r="48" spans="1:40" hidden="1">
      <c r="A48" s="2">
        <v>19</v>
      </c>
      <c r="B48" s="2">
        <v>2</v>
      </c>
      <c r="C48" s="3">
        <v>370133</v>
      </c>
      <c r="D48" s="3">
        <v>368861</v>
      </c>
      <c r="E48" s="3">
        <v>377877</v>
      </c>
      <c r="F48" s="3">
        <v>377877</v>
      </c>
      <c r="G48" s="3">
        <v>391400</v>
      </c>
      <c r="H48" s="3">
        <v>391385</v>
      </c>
      <c r="I48" s="3">
        <v>2879442</v>
      </c>
      <c r="J48" s="3">
        <v>412000</v>
      </c>
      <c r="K48" s="3">
        <v>2106144</v>
      </c>
      <c r="L48" s="3">
        <v>291765</v>
      </c>
      <c r="M48" s="3">
        <v>2106144</v>
      </c>
      <c r="N48" s="3">
        <v>274268</v>
      </c>
      <c r="O48" s="3">
        <v>2106144</v>
      </c>
      <c r="P48" s="3">
        <v>296134</v>
      </c>
      <c r="Q48" s="3">
        <v>1043000</v>
      </c>
      <c r="R48" s="3">
        <v>1039905</v>
      </c>
      <c r="S48" s="3">
        <v>972429</v>
      </c>
      <c r="T48" s="3">
        <v>972427</v>
      </c>
      <c r="U48" s="3">
        <v>1668631</v>
      </c>
      <c r="V48" s="3">
        <v>1667322</v>
      </c>
      <c r="W48" s="3">
        <v>1646095</v>
      </c>
      <c r="X48" s="3">
        <v>1599709</v>
      </c>
      <c r="Y48" s="3">
        <v>2546095</v>
      </c>
      <c r="Z48" s="3">
        <v>1586224</v>
      </c>
      <c r="AA48" s="3">
        <v>970000</v>
      </c>
      <c r="AB48" s="3">
        <v>942015</v>
      </c>
      <c r="AC48" s="3">
        <v>970000</v>
      </c>
      <c r="AD48" s="3">
        <v>969608</v>
      </c>
      <c r="AE48" s="3">
        <v>7403084</v>
      </c>
      <c r="AF48" s="3">
        <v>7340924</v>
      </c>
      <c r="AG48" s="3">
        <v>13944084</v>
      </c>
      <c r="AH48" s="3">
        <v>13944082</v>
      </c>
      <c r="AI48" s="3">
        <v>7970000</v>
      </c>
      <c r="AJ48" s="3">
        <v>7968009</v>
      </c>
      <c r="AK48" s="3">
        <v>0</v>
      </c>
      <c r="AL48" s="3">
        <v>0</v>
      </c>
      <c r="AM48" s="3">
        <v>0</v>
      </c>
      <c r="AN48" s="3">
        <v>0</v>
      </c>
    </row>
    <row r="49" spans="1:40" hidden="1">
      <c r="A49" s="2">
        <v>19</v>
      </c>
      <c r="B49" s="2">
        <v>3</v>
      </c>
      <c r="C49" s="3">
        <v>107797533</v>
      </c>
      <c r="D49" s="3">
        <v>96125488</v>
      </c>
      <c r="E49" s="3">
        <v>112044307</v>
      </c>
      <c r="F49" s="3">
        <v>102212688</v>
      </c>
      <c r="G49" s="3">
        <v>120638500</v>
      </c>
      <c r="H49" s="3">
        <v>110672703</v>
      </c>
      <c r="I49" s="3">
        <v>125553305</v>
      </c>
      <c r="J49" s="3">
        <v>114444661</v>
      </c>
      <c r="K49" s="3">
        <v>134819478</v>
      </c>
      <c r="L49" s="3">
        <v>120628965</v>
      </c>
      <c r="M49" s="3">
        <v>146522286</v>
      </c>
      <c r="N49" s="3">
        <v>129994310</v>
      </c>
      <c r="O49" s="3">
        <v>158428620</v>
      </c>
      <c r="P49" s="3">
        <v>144574638</v>
      </c>
      <c r="Q49" s="3">
        <v>175901946</v>
      </c>
      <c r="R49" s="3">
        <v>159157258</v>
      </c>
      <c r="S49" s="3">
        <v>208269074</v>
      </c>
      <c r="T49" s="3">
        <v>182839010</v>
      </c>
      <c r="U49" s="3">
        <v>245562511</v>
      </c>
      <c r="V49" s="3">
        <v>219844352</v>
      </c>
      <c r="W49" s="3">
        <v>304459275</v>
      </c>
      <c r="X49" s="3">
        <v>272599321</v>
      </c>
      <c r="Y49" s="3">
        <v>329493724</v>
      </c>
      <c r="Z49" s="3">
        <v>307995095</v>
      </c>
      <c r="AA49" s="3">
        <v>357433127</v>
      </c>
      <c r="AB49" s="3">
        <v>335563992</v>
      </c>
      <c r="AC49" s="3">
        <v>393877477</v>
      </c>
      <c r="AD49" s="3">
        <v>362986983</v>
      </c>
      <c r="AE49" s="3">
        <v>552616968</v>
      </c>
      <c r="AF49" s="3">
        <v>416180184</v>
      </c>
      <c r="AG49" s="3">
        <v>667876522</v>
      </c>
      <c r="AH49" s="3">
        <v>523614839</v>
      </c>
      <c r="AI49" s="3">
        <v>745008249</v>
      </c>
      <c r="AJ49" s="3">
        <v>586545213</v>
      </c>
      <c r="AK49" s="3">
        <v>0</v>
      </c>
      <c r="AL49" s="3">
        <v>0</v>
      </c>
      <c r="AM49" s="3">
        <v>0</v>
      </c>
      <c r="AN49" s="3">
        <v>0</v>
      </c>
    </row>
    <row r="50" spans="1:40" hidden="1">
      <c r="A50" s="2">
        <v>20</v>
      </c>
      <c r="B50" s="2">
        <v>1</v>
      </c>
      <c r="C50" s="3">
        <v>618760</v>
      </c>
      <c r="D50" s="3">
        <v>464607</v>
      </c>
      <c r="E50" s="3">
        <v>199283</v>
      </c>
      <c r="F50" s="3">
        <v>142378</v>
      </c>
      <c r="G50" s="3">
        <v>313634</v>
      </c>
      <c r="H50" s="3">
        <v>228215</v>
      </c>
      <c r="I50" s="3">
        <v>361743</v>
      </c>
      <c r="J50" s="3">
        <v>257949</v>
      </c>
      <c r="K50" s="3">
        <v>428458</v>
      </c>
      <c r="L50" s="3">
        <v>282014</v>
      </c>
      <c r="M50" s="3">
        <v>354842</v>
      </c>
      <c r="N50" s="3">
        <v>269463</v>
      </c>
      <c r="O50" s="3">
        <v>364586</v>
      </c>
      <c r="P50" s="3">
        <v>262739</v>
      </c>
      <c r="Q50" s="3">
        <v>397674</v>
      </c>
      <c r="R50" s="3">
        <v>374968</v>
      </c>
      <c r="S50" s="3">
        <v>420097</v>
      </c>
      <c r="T50" s="3">
        <v>342356</v>
      </c>
      <c r="U50" s="3">
        <v>441131</v>
      </c>
      <c r="V50" s="3">
        <v>410810</v>
      </c>
      <c r="W50" s="3">
        <v>1693572</v>
      </c>
      <c r="X50" s="3">
        <v>1410092</v>
      </c>
      <c r="Y50" s="3">
        <v>698033</v>
      </c>
      <c r="Z50" s="3">
        <v>662805</v>
      </c>
      <c r="AA50" s="3">
        <v>473817</v>
      </c>
      <c r="AB50" s="3">
        <v>395216</v>
      </c>
      <c r="AC50" s="3">
        <v>471999</v>
      </c>
      <c r="AD50" s="3">
        <v>413180</v>
      </c>
      <c r="AE50" s="3">
        <v>422637</v>
      </c>
      <c r="AF50" s="3">
        <v>397383</v>
      </c>
      <c r="AG50" s="3">
        <v>1408654</v>
      </c>
      <c r="AH50" s="3">
        <v>835622</v>
      </c>
      <c r="AI50" s="4">
        <v>1363492</v>
      </c>
      <c r="AJ50" s="4">
        <v>894723</v>
      </c>
      <c r="AK50" s="4">
        <v>890765</v>
      </c>
      <c r="AL50" s="4">
        <v>857093</v>
      </c>
      <c r="AM50" s="4">
        <v>956006</v>
      </c>
      <c r="AN50" s="4">
        <v>843996</v>
      </c>
    </row>
    <row r="51" spans="1:40" hidden="1">
      <c r="A51" s="2">
        <v>20</v>
      </c>
      <c r="B51" s="2">
        <v>2</v>
      </c>
      <c r="C51" s="3">
        <v>15000</v>
      </c>
      <c r="D51" s="3">
        <v>13685</v>
      </c>
      <c r="E51" s="3">
        <v>16272</v>
      </c>
      <c r="F51" s="3">
        <v>14937</v>
      </c>
      <c r="G51" s="3">
        <v>68495</v>
      </c>
      <c r="H51" s="3">
        <v>65803</v>
      </c>
      <c r="I51" s="3">
        <v>72000</v>
      </c>
      <c r="J51" s="3">
        <v>47771</v>
      </c>
      <c r="K51" s="3">
        <v>51912</v>
      </c>
      <c r="L51" s="3">
        <v>16800</v>
      </c>
      <c r="M51" s="3">
        <v>51912</v>
      </c>
      <c r="N51" s="3">
        <v>43000</v>
      </c>
      <c r="O51" s="3">
        <v>51912</v>
      </c>
      <c r="P51" s="3">
        <v>47553</v>
      </c>
      <c r="Q51" s="3">
        <v>38676</v>
      </c>
      <c r="R51" s="3">
        <v>37129</v>
      </c>
      <c r="S51" s="3">
        <v>40223</v>
      </c>
      <c r="T51" s="3">
        <v>36146</v>
      </c>
      <c r="U51" s="3">
        <v>39113</v>
      </c>
      <c r="V51" s="3">
        <v>29806</v>
      </c>
      <c r="W51" s="3">
        <v>250677</v>
      </c>
      <c r="X51" s="3">
        <v>229546</v>
      </c>
      <c r="Y51" s="3">
        <v>40677</v>
      </c>
      <c r="Z51" s="3">
        <v>26136</v>
      </c>
      <c r="AA51" s="3">
        <v>50000</v>
      </c>
      <c r="AB51" s="3">
        <v>41124</v>
      </c>
      <c r="AC51" s="3">
        <v>50000</v>
      </c>
      <c r="AD51" s="3">
        <v>14984</v>
      </c>
      <c r="AE51" s="3">
        <v>50000</v>
      </c>
      <c r="AF51" s="3">
        <v>30500</v>
      </c>
      <c r="AG51" s="3">
        <v>50000</v>
      </c>
      <c r="AH51" s="3">
        <v>0</v>
      </c>
      <c r="AI51" s="3">
        <v>50000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idden="1">
      <c r="A52" s="2">
        <v>20</v>
      </c>
      <c r="B52" s="2">
        <v>3</v>
      </c>
      <c r="C52" s="3">
        <v>9182925</v>
      </c>
      <c r="D52" s="3">
        <v>7417096</v>
      </c>
      <c r="E52" s="3">
        <v>9282662</v>
      </c>
      <c r="F52" s="3">
        <v>7880583</v>
      </c>
      <c r="G52" s="3">
        <v>9434298</v>
      </c>
      <c r="H52" s="3">
        <v>8169755</v>
      </c>
      <c r="I52" s="3">
        <v>9376349</v>
      </c>
      <c r="J52" s="3">
        <v>8010676</v>
      </c>
      <c r="K52" s="3">
        <v>9911040</v>
      </c>
      <c r="L52" s="3">
        <v>8476301</v>
      </c>
      <c r="M52" s="3">
        <v>10963196</v>
      </c>
      <c r="N52" s="3">
        <v>9442123</v>
      </c>
      <c r="O52" s="3">
        <v>11733985</v>
      </c>
      <c r="P52" s="3">
        <v>10193880</v>
      </c>
      <c r="Q52" s="3">
        <v>12836567</v>
      </c>
      <c r="R52" s="3">
        <v>11323828</v>
      </c>
      <c r="S52" s="3">
        <v>14913703</v>
      </c>
      <c r="T52" s="3">
        <v>13056261</v>
      </c>
      <c r="U52" s="3">
        <v>15581233</v>
      </c>
      <c r="V52" s="3">
        <v>14727585</v>
      </c>
      <c r="W52" s="3">
        <v>18512067</v>
      </c>
      <c r="X52" s="3">
        <v>15808073</v>
      </c>
      <c r="Y52" s="3">
        <v>21730315</v>
      </c>
      <c r="Z52" s="3">
        <v>16950086</v>
      </c>
      <c r="AA52" s="3">
        <v>20596795</v>
      </c>
      <c r="AB52" s="3">
        <v>16877222</v>
      </c>
      <c r="AC52" s="3">
        <v>21573199</v>
      </c>
      <c r="AD52" s="3">
        <v>17250543</v>
      </c>
      <c r="AE52" s="3">
        <v>26044920</v>
      </c>
      <c r="AF52" s="3">
        <v>17149557</v>
      </c>
      <c r="AG52" s="3">
        <v>28149120</v>
      </c>
      <c r="AH52" s="3">
        <v>18422670</v>
      </c>
      <c r="AI52" s="3">
        <v>31431567</v>
      </c>
      <c r="AJ52" s="3">
        <v>20546794</v>
      </c>
      <c r="AK52" s="3">
        <v>35376883</v>
      </c>
      <c r="AL52" s="3">
        <v>22586852</v>
      </c>
      <c r="AM52" s="3">
        <v>28619041</v>
      </c>
      <c r="AN52" s="3">
        <v>29828058</v>
      </c>
    </row>
    <row r="53" spans="1:40" hidden="1">
      <c r="A53" s="2">
        <v>21</v>
      </c>
      <c r="B53" s="2">
        <v>1</v>
      </c>
      <c r="C53" s="3">
        <v>12376964</v>
      </c>
      <c r="D53" s="3">
        <v>9003569</v>
      </c>
      <c r="E53" s="3">
        <v>7021981</v>
      </c>
      <c r="F53" s="3">
        <v>4605868</v>
      </c>
      <c r="G53" s="3">
        <v>8444168</v>
      </c>
      <c r="H53" s="3">
        <v>5726640</v>
      </c>
      <c r="I53" s="3">
        <v>7685975</v>
      </c>
      <c r="J53" s="3">
        <v>5132662</v>
      </c>
      <c r="K53" s="3">
        <v>8817683</v>
      </c>
      <c r="L53" s="3">
        <v>6976724</v>
      </c>
      <c r="M53" s="3">
        <v>9440023</v>
      </c>
      <c r="N53" s="3">
        <v>6519670</v>
      </c>
      <c r="O53" s="3">
        <v>10528240</v>
      </c>
      <c r="P53" s="3">
        <v>6481814</v>
      </c>
      <c r="Q53" s="3">
        <v>9636170</v>
      </c>
      <c r="R53" s="3">
        <v>7109338</v>
      </c>
      <c r="S53" s="3">
        <v>12167712</v>
      </c>
      <c r="T53" s="3">
        <v>10540464</v>
      </c>
      <c r="U53" s="3">
        <v>15630174</v>
      </c>
      <c r="V53" s="3">
        <v>13047218</v>
      </c>
      <c r="W53" s="3">
        <v>17574923</v>
      </c>
      <c r="X53" s="3">
        <v>14596595</v>
      </c>
      <c r="Y53" s="3">
        <v>18637976</v>
      </c>
      <c r="Z53" s="3">
        <v>16657902</v>
      </c>
      <c r="AA53" s="3">
        <v>18987014</v>
      </c>
      <c r="AB53" s="3">
        <v>16700510</v>
      </c>
      <c r="AC53" s="3">
        <v>14782037</v>
      </c>
      <c r="AD53" s="3">
        <v>12517273</v>
      </c>
      <c r="AE53" s="3">
        <v>15937116</v>
      </c>
      <c r="AF53" s="3">
        <v>12637389</v>
      </c>
      <c r="AG53" s="3">
        <v>20023411</v>
      </c>
      <c r="AH53" s="3">
        <v>15493711</v>
      </c>
      <c r="AI53" s="4">
        <v>21810831</v>
      </c>
      <c r="AJ53" s="4">
        <v>17491926</v>
      </c>
      <c r="AK53" s="4">
        <v>19145851</v>
      </c>
      <c r="AL53" s="4">
        <v>18802142</v>
      </c>
      <c r="AM53" s="4">
        <v>19548269</v>
      </c>
      <c r="AN53" s="4">
        <v>16325973</v>
      </c>
    </row>
    <row r="54" spans="1:40" hidden="1">
      <c r="A54" s="2">
        <v>21</v>
      </c>
      <c r="B54" s="2">
        <v>2</v>
      </c>
      <c r="C54" s="3">
        <v>484244</v>
      </c>
      <c r="D54" s="3">
        <v>443445</v>
      </c>
      <c r="E54" s="3">
        <v>506244</v>
      </c>
      <c r="F54" s="3">
        <v>484353</v>
      </c>
      <c r="G54" s="3">
        <v>606670</v>
      </c>
      <c r="H54" s="3">
        <v>596205</v>
      </c>
      <c r="I54" s="3">
        <v>600000</v>
      </c>
      <c r="J54" s="3">
        <v>584687</v>
      </c>
      <c r="K54" s="3">
        <v>459792</v>
      </c>
      <c r="L54" s="3">
        <v>432676</v>
      </c>
      <c r="M54" s="3">
        <v>459792</v>
      </c>
      <c r="N54" s="3">
        <v>362872</v>
      </c>
      <c r="O54" s="3">
        <v>459792</v>
      </c>
      <c r="P54" s="3">
        <v>450118</v>
      </c>
      <c r="Q54" s="3">
        <v>869314</v>
      </c>
      <c r="R54" s="3">
        <v>869046</v>
      </c>
      <c r="S54" s="3">
        <v>1096911</v>
      </c>
      <c r="T54" s="3">
        <v>868902</v>
      </c>
      <c r="U54" s="3">
        <v>3107574</v>
      </c>
      <c r="V54" s="3">
        <v>2924188</v>
      </c>
      <c r="W54" s="3">
        <v>2029011</v>
      </c>
      <c r="X54" s="3">
        <v>2022376</v>
      </c>
      <c r="Y54" s="3">
        <v>1629011</v>
      </c>
      <c r="Z54" s="3">
        <v>1616350</v>
      </c>
      <c r="AA54" s="3">
        <v>1850000</v>
      </c>
      <c r="AB54" s="3">
        <v>1842547</v>
      </c>
      <c r="AC54" s="3">
        <v>6800000</v>
      </c>
      <c r="AD54" s="3">
        <v>6797972</v>
      </c>
      <c r="AE54" s="3">
        <v>4800000</v>
      </c>
      <c r="AF54" s="3">
        <v>4619560</v>
      </c>
      <c r="AG54" s="3">
        <v>2300000</v>
      </c>
      <c r="AH54" s="3">
        <v>2242808</v>
      </c>
      <c r="AI54" s="3">
        <v>2300000</v>
      </c>
      <c r="AJ54" s="3">
        <v>2285623</v>
      </c>
      <c r="AK54" s="3">
        <v>4742808</v>
      </c>
      <c r="AL54" s="3">
        <v>4605870</v>
      </c>
      <c r="AM54" s="3">
        <v>4742808</v>
      </c>
      <c r="AN54" s="3">
        <v>4742808</v>
      </c>
    </row>
    <row r="55" spans="1:40" hidden="1">
      <c r="A55" s="2">
        <v>21</v>
      </c>
      <c r="B55" s="2">
        <v>3</v>
      </c>
      <c r="C55" s="3">
        <v>32222684</v>
      </c>
      <c r="D55" s="3">
        <v>28533826</v>
      </c>
      <c r="E55" s="3">
        <v>40083497</v>
      </c>
      <c r="F55" s="3">
        <v>37808596</v>
      </c>
      <c r="G55" s="3">
        <v>44325948</v>
      </c>
      <c r="H55" s="3">
        <v>40561898</v>
      </c>
      <c r="I55" s="3">
        <v>45787999</v>
      </c>
      <c r="J55" s="3">
        <v>40463453</v>
      </c>
      <c r="K55" s="3">
        <v>47151982</v>
      </c>
      <c r="L55" s="3">
        <v>40402034</v>
      </c>
      <c r="M55" s="3">
        <v>50891131</v>
      </c>
      <c r="N55" s="3">
        <v>43692599</v>
      </c>
      <c r="O55" s="3">
        <v>55550317</v>
      </c>
      <c r="P55" s="3">
        <v>49229630</v>
      </c>
      <c r="Q55" s="3">
        <v>59149293</v>
      </c>
      <c r="R55" s="3">
        <v>54907464</v>
      </c>
      <c r="S55" s="3">
        <v>61749988</v>
      </c>
      <c r="T55" s="3">
        <v>59264822</v>
      </c>
      <c r="U55" s="3">
        <v>70707800</v>
      </c>
      <c r="V55" s="3">
        <v>64567073</v>
      </c>
      <c r="W55" s="3">
        <v>79509776</v>
      </c>
      <c r="X55" s="3">
        <v>74685348</v>
      </c>
      <c r="Y55" s="3">
        <v>97788167</v>
      </c>
      <c r="Z55" s="3">
        <v>87416031</v>
      </c>
      <c r="AA55" s="3">
        <v>110446671</v>
      </c>
      <c r="AB55" s="3">
        <v>98570892</v>
      </c>
      <c r="AC55" s="3">
        <v>118839275</v>
      </c>
      <c r="AD55" s="3">
        <v>108780430</v>
      </c>
      <c r="AE55" s="3">
        <v>140548878</v>
      </c>
      <c r="AF55" s="3">
        <v>111399624</v>
      </c>
      <c r="AG55" s="3">
        <v>161746255</v>
      </c>
      <c r="AH55" s="3">
        <v>123638016</v>
      </c>
      <c r="AI55" s="3">
        <v>173672713</v>
      </c>
      <c r="AJ55" s="3">
        <v>129015420</v>
      </c>
      <c r="AK55" s="3">
        <v>187817546</v>
      </c>
      <c r="AL55" s="3">
        <v>132219299</v>
      </c>
      <c r="AM55" s="3">
        <v>169189913</v>
      </c>
      <c r="AN55" s="3">
        <v>173489407</v>
      </c>
    </row>
    <row r="56" spans="1:40" hidden="1">
      <c r="A56" s="2">
        <v>22</v>
      </c>
      <c r="B56" s="2">
        <v>1</v>
      </c>
      <c r="C56" s="3">
        <v>0</v>
      </c>
      <c r="D56" s="3">
        <v>0</v>
      </c>
      <c r="E56" s="3">
        <v>0</v>
      </c>
      <c r="F56" s="3">
        <v>0</v>
      </c>
      <c r="G56" s="3">
        <v>665025</v>
      </c>
      <c r="H56" s="3">
        <v>431758</v>
      </c>
      <c r="I56" s="3">
        <v>1325503</v>
      </c>
      <c r="J56" s="3">
        <v>1177268</v>
      </c>
      <c r="K56" s="3">
        <v>4885577</v>
      </c>
      <c r="L56" s="3">
        <v>2600002</v>
      </c>
      <c r="M56" s="3">
        <v>3509743</v>
      </c>
      <c r="N56" s="3">
        <v>2338030</v>
      </c>
      <c r="O56" s="3">
        <v>3575060</v>
      </c>
      <c r="P56" s="3">
        <v>2498820</v>
      </c>
      <c r="Q56" s="3">
        <v>2822475</v>
      </c>
      <c r="R56" s="3">
        <v>2336749</v>
      </c>
      <c r="S56" s="3">
        <v>5091544</v>
      </c>
      <c r="T56" s="3">
        <v>3684321</v>
      </c>
      <c r="U56" s="3">
        <v>3761831</v>
      </c>
      <c r="V56" s="3">
        <v>1974435</v>
      </c>
      <c r="W56" s="3">
        <v>0</v>
      </c>
      <c r="X56" s="3">
        <v>0</v>
      </c>
      <c r="Y56" s="3">
        <v>0</v>
      </c>
      <c r="Z56" s="3">
        <v>0</v>
      </c>
      <c r="AA56" s="3">
        <v>5856013</v>
      </c>
      <c r="AB56" s="3">
        <v>4044348</v>
      </c>
      <c r="AC56" s="3">
        <v>4456699</v>
      </c>
      <c r="AD56" s="3">
        <v>3872321</v>
      </c>
      <c r="AE56" s="3">
        <v>3336682</v>
      </c>
      <c r="AF56" s="3">
        <v>2821565</v>
      </c>
      <c r="AG56" s="3">
        <v>4682058</v>
      </c>
      <c r="AH56" s="3">
        <v>4031671</v>
      </c>
      <c r="AI56" s="4">
        <v>5657432</v>
      </c>
      <c r="AJ56" s="4">
        <v>4686986</v>
      </c>
      <c r="AK56" s="3">
        <v>0</v>
      </c>
      <c r="AL56" s="3">
        <v>0</v>
      </c>
      <c r="AM56" s="3">
        <v>0</v>
      </c>
      <c r="AN56" s="3">
        <v>0</v>
      </c>
    </row>
    <row r="57" spans="1:40" hidden="1">
      <c r="A57" s="2">
        <v>22</v>
      </c>
      <c r="B57" s="2">
        <v>2</v>
      </c>
      <c r="C57" s="3">
        <v>0</v>
      </c>
      <c r="D57" s="3">
        <v>0</v>
      </c>
      <c r="E57" s="3">
        <v>0</v>
      </c>
      <c r="F57" s="3">
        <v>0</v>
      </c>
      <c r="G57" s="3">
        <v>117421</v>
      </c>
      <c r="H57" s="3">
        <v>0</v>
      </c>
      <c r="I57" s="3">
        <v>91106</v>
      </c>
      <c r="J57" s="3">
        <v>50760</v>
      </c>
      <c r="K57" s="3">
        <v>88992</v>
      </c>
      <c r="L57" s="3">
        <v>74438</v>
      </c>
      <c r="M57" s="3">
        <v>88992</v>
      </c>
      <c r="N57" s="3">
        <v>60661</v>
      </c>
      <c r="O57" s="3">
        <v>88992</v>
      </c>
      <c r="P57" s="3">
        <v>70834</v>
      </c>
      <c r="Q57" s="3">
        <v>192738</v>
      </c>
      <c r="R57" s="3">
        <v>191263</v>
      </c>
      <c r="S57" s="3">
        <v>116154</v>
      </c>
      <c r="T57" s="3">
        <v>105638</v>
      </c>
      <c r="U57" s="3">
        <v>124936</v>
      </c>
      <c r="V57" s="3">
        <v>119527</v>
      </c>
      <c r="W57" s="3">
        <v>0</v>
      </c>
      <c r="X57" s="3">
        <v>0</v>
      </c>
      <c r="Y57" s="3">
        <v>0</v>
      </c>
      <c r="Z57" s="3">
        <v>0</v>
      </c>
      <c r="AA57" s="3">
        <v>100000</v>
      </c>
      <c r="AB57" s="3">
        <v>99666</v>
      </c>
      <c r="AC57" s="3">
        <v>100000</v>
      </c>
      <c r="AD57" s="3">
        <v>99842</v>
      </c>
      <c r="AE57" s="3">
        <v>124300</v>
      </c>
      <c r="AF57" s="3">
        <v>123818</v>
      </c>
      <c r="AG57" s="3">
        <v>470000</v>
      </c>
      <c r="AH57" s="3">
        <v>457794</v>
      </c>
      <c r="AI57" s="3">
        <v>480000</v>
      </c>
      <c r="AJ57" s="3">
        <v>474128</v>
      </c>
      <c r="AK57" s="3">
        <v>0</v>
      </c>
      <c r="AL57" s="3">
        <v>0</v>
      </c>
      <c r="AM57" s="3">
        <v>0</v>
      </c>
      <c r="AN57" s="3">
        <v>0</v>
      </c>
    </row>
    <row r="58" spans="1:40" hidden="1">
      <c r="A58" s="2">
        <v>22</v>
      </c>
      <c r="B58" s="2">
        <v>3</v>
      </c>
      <c r="C58" s="3">
        <v>0</v>
      </c>
      <c r="D58" s="3">
        <v>0</v>
      </c>
      <c r="E58" s="3">
        <v>0</v>
      </c>
      <c r="F58" s="3">
        <v>0</v>
      </c>
      <c r="G58" s="3">
        <v>4190400</v>
      </c>
      <c r="H58" s="3">
        <v>2203608</v>
      </c>
      <c r="I58" s="3">
        <v>4239963</v>
      </c>
      <c r="J58" s="3">
        <v>2835722</v>
      </c>
      <c r="K58" s="3">
        <v>4614589</v>
      </c>
      <c r="L58" s="3">
        <v>3988177</v>
      </c>
      <c r="M58" s="3">
        <v>5037825</v>
      </c>
      <c r="N58" s="3">
        <v>4427574</v>
      </c>
      <c r="O58" s="3">
        <v>5197064</v>
      </c>
      <c r="P58" s="3">
        <v>4670824</v>
      </c>
      <c r="Q58" s="3">
        <v>5820739</v>
      </c>
      <c r="R58" s="3">
        <v>4651503</v>
      </c>
      <c r="S58" s="3">
        <v>7086126</v>
      </c>
      <c r="T58" s="3">
        <v>6320213</v>
      </c>
      <c r="U58" s="3">
        <v>7574356</v>
      </c>
      <c r="V58" s="3">
        <v>7268770</v>
      </c>
      <c r="W58" s="3">
        <v>0</v>
      </c>
      <c r="X58" s="3">
        <v>0</v>
      </c>
      <c r="Y58" s="3">
        <v>0</v>
      </c>
      <c r="Z58" s="3">
        <v>0</v>
      </c>
      <c r="AA58" s="3">
        <v>10358293</v>
      </c>
      <c r="AB58" s="3">
        <v>9763898</v>
      </c>
      <c r="AC58" s="3">
        <v>10942397</v>
      </c>
      <c r="AD58" s="3">
        <v>10377916</v>
      </c>
      <c r="AE58" s="3">
        <v>11971373</v>
      </c>
      <c r="AF58" s="3">
        <v>11031534</v>
      </c>
      <c r="AG58" s="3">
        <v>12737466</v>
      </c>
      <c r="AH58" s="3">
        <v>11981039</v>
      </c>
      <c r="AI58" s="3">
        <v>13615348</v>
      </c>
      <c r="AJ58" s="3">
        <v>11924899</v>
      </c>
      <c r="AK58" s="3">
        <v>0</v>
      </c>
      <c r="AL58" s="3">
        <v>0</v>
      </c>
      <c r="AM58" s="3">
        <v>0</v>
      </c>
      <c r="AN58" s="3">
        <v>0</v>
      </c>
    </row>
    <row r="59" spans="1:40">
      <c r="A59" s="2">
        <v>23</v>
      </c>
      <c r="B59" s="2">
        <v>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</row>
    <row r="60" spans="1:40">
      <c r="A60" s="2">
        <v>23</v>
      </c>
      <c r="B60" s="2">
        <v>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</row>
    <row r="61" spans="1:40">
      <c r="A61" s="2">
        <v>23</v>
      </c>
      <c r="B61" s="2">
        <v>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465687</v>
      </c>
      <c r="V61" s="3">
        <v>0</v>
      </c>
      <c r="W61" s="3">
        <v>21675</v>
      </c>
      <c r="X61" s="3">
        <v>0</v>
      </c>
      <c r="Y61" s="3">
        <v>21675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</row>
    <row r="62" spans="1:40">
      <c r="A62" s="2">
        <v>24</v>
      </c>
      <c r="B62" s="2">
        <v>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18705699</v>
      </c>
      <c r="L62" s="3">
        <v>13491115</v>
      </c>
      <c r="M62" s="3">
        <v>19899999</v>
      </c>
      <c r="N62" s="3">
        <v>16819630</v>
      </c>
      <c r="O62" s="3">
        <v>19762124</v>
      </c>
      <c r="P62" s="3">
        <v>17528042</v>
      </c>
      <c r="Q62" s="3">
        <v>32676423</v>
      </c>
      <c r="R62" s="3">
        <v>30487487</v>
      </c>
      <c r="S62" s="3">
        <v>42213001</v>
      </c>
      <c r="T62" s="3">
        <v>39778264</v>
      </c>
      <c r="U62" s="3">
        <v>47431458</v>
      </c>
      <c r="V62" s="3">
        <v>44902135</v>
      </c>
      <c r="W62" s="3">
        <v>57176343</v>
      </c>
      <c r="X62" s="3">
        <v>52783262</v>
      </c>
      <c r="Y62" s="3">
        <v>65904005</v>
      </c>
      <c r="Z62" s="3">
        <v>62728419</v>
      </c>
      <c r="AA62" s="3">
        <v>67324817</v>
      </c>
      <c r="AB62" s="3">
        <v>59657232</v>
      </c>
      <c r="AC62" s="3">
        <v>61745685</v>
      </c>
      <c r="AD62" s="3">
        <v>58639044</v>
      </c>
      <c r="AE62" s="3">
        <v>65512526</v>
      </c>
      <c r="AF62" s="3">
        <v>63414256</v>
      </c>
      <c r="AG62" s="3">
        <v>66747821</v>
      </c>
      <c r="AH62" s="3">
        <v>63283856</v>
      </c>
      <c r="AI62" s="4">
        <v>73867350</v>
      </c>
      <c r="AJ62" s="4">
        <v>68913649</v>
      </c>
      <c r="AK62" s="4">
        <v>127211344</v>
      </c>
      <c r="AL62" s="4">
        <v>122643959</v>
      </c>
      <c r="AM62" s="4">
        <v>132168149</v>
      </c>
      <c r="AN62" s="4">
        <v>108458042</v>
      </c>
    </row>
    <row r="63" spans="1:40">
      <c r="A63" s="2">
        <v>24</v>
      </c>
      <c r="B63" s="2">
        <v>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4159000</v>
      </c>
      <c r="L63" s="3">
        <v>1343746</v>
      </c>
      <c r="M63" s="3">
        <v>7771097</v>
      </c>
      <c r="N63" s="3">
        <v>5668284</v>
      </c>
      <c r="O63" s="3">
        <v>24867232</v>
      </c>
      <c r="P63" s="3">
        <v>3949341</v>
      </c>
      <c r="Q63" s="3">
        <v>35848561</v>
      </c>
      <c r="R63" s="3">
        <v>34234833</v>
      </c>
      <c r="S63" s="3">
        <v>17800000</v>
      </c>
      <c r="T63" s="3">
        <v>13787887</v>
      </c>
      <c r="U63" s="3">
        <v>15321024</v>
      </c>
      <c r="V63" s="3">
        <v>12495160</v>
      </c>
      <c r="W63" s="3">
        <v>8508247</v>
      </c>
      <c r="X63" s="3">
        <v>8097773</v>
      </c>
      <c r="Y63" s="3">
        <v>16228247</v>
      </c>
      <c r="Z63" s="3">
        <v>15520931</v>
      </c>
      <c r="AA63" s="3">
        <v>15400000</v>
      </c>
      <c r="AB63" s="3">
        <v>14763141</v>
      </c>
      <c r="AC63" s="3">
        <v>15400000</v>
      </c>
      <c r="AD63" s="3">
        <v>14995171</v>
      </c>
      <c r="AE63" s="3">
        <v>15644000</v>
      </c>
      <c r="AF63" s="3">
        <v>15570603</v>
      </c>
      <c r="AG63" s="3">
        <v>17829395</v>
      </c>
      <c r="AH63" s="3">
        <v>17122761</v>
      </c>
      <c r="AI63" s="3">
        <v>9180000</v>
      </c>
      <c r="AJ63" s="3">
        <v>8471626</v>
      </c>
      <c r="AK63" s="3">
        <v>35634089</v>
      </c>
      <c r="AL63" s="3">
        <v>31995968</v>
      </c>
      <c r="AM63" s="3">
        <v>40094623</v>
      </c>
      <c r="AN63" s="3">
        <v>33534089</v>
      </c>
    </row>
    <row r="64" spans="1:40">
      <c r="A64" s="2">
        <v>24</v>
      </c>
      <c r="B64" s="2">
        <v>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423492</v>
      </c>
      <c r="L64" s="3">
        <v>0</v>
      </c>
      <c r="M64" s="3">
        <v>485468</v>
      </c>
      <c r="N64" s="3">
        <v>448358</v>
      </c>
      <c r="O64" s="3">
        <v>646648</v>
      </c>
      <c r="P64" s="3">
        <v>600551</v>
      </c>
      <c r="Q64" s="3">
        <v>1395512</v>
      </c>
      <c r="R64" s="3">
        <v>560240</v>
      </c>
      <c r="S64" s="3">
        <v>12378719</v>
      </c>
      <c r="T64" s="3">
        <v>9966351</v>
      </c>
      <c r="U64" s="3">
        <v>44127156</v>
      </c>
      <c r="V64" s="3">
        <v>33652542</v>
      </c>
      <c r="W64" s="3">
        <v>46295286</v>
      </c>
      <c r="X64" s="3">
        <v>39859960</v>
      </c>
      <c r="Y64" s="3">
        <v>53650186</v>
      </c>
      <c r="Z64" s="3">
        <v>42376703</v>
      </c>
      <c r="AA64" s="3">
        <v>95576789</v>
      </c>
      <c r="AB64" s="3">
        <v>81386925</v>
      </c>
      <c r="AC64" s="3">
        <v>130298785</v>
      </c>
      <c r="AD64" s="3">
        <v>108054423</v>
      </c>
      <c r="AE64" s="3">
        <v>146373467</v>
      </c>
      <c r="AF64" s="3">
        <v>119705325</v>
      </c>
      <c r="AG64" s="3">
        <v>164421130</v>
      </c>
      <c r="AH64" s="3">
        <v>139433961</v>
      </c>
      <c r="AI64" s="3">
        <v>192552801</v>
      </c>
      <c r="AJ64" s="3">
        <v>163777294</v>
      </c>
      <c r="AK64" s="3">
        <v>254602458</v>
      </c>
      <c r="AL64" s="3">
        <v>224675085</v>
      </c>
      <c r="AM64" s="3">
        <v>306582244</v>
      </c>
      <c r="AN64" s="3">
        <v>313189338</v>
      </c>
    </row>
  </sheetData>
  <autoFilter ref="A1:B64">
    <filterColumn colId="0">
      <filters>
        <filter val="1"/>
        <filter val="10"/>
        <filter val="15"/>
        <filter val="16"/>
        <filter val="23"/>
        <filter val="24"/>
        <filter val="3"/>
        <filter val="4"/>
        <filter val="6"/>
        <filter val="7"/>
        <filter val="8"/>
      </filters>
    </filterColumn>
  </autoFilter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Datos y Gráficos</vt:lpstr>
      <vt:lpstr>CulturasobrePresupuesto</vt:lpstr>
      <vt:lpstr>Asignación y Ejecución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Cabrera Díaz</dc:creator>
  <cp:lastModifiedBy>Cabrera Díaz</cp:lastModifiedBy>
  <dcterms:created xsi:type="dcterms:W3CDTF">2018-04-11T13:28:57Z</dcterms:created>
  <dcterms:modified xsi:type="dcterms:W3CDTF">2018-05-09T04:13:24Z</dcterms:modified>
</cp:coreProperties>
</file>